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59" i="1" l="1"/>
  <c r="V59" i="1"/>
  <c r="AF59" i="1"/>
  <c r="X59" i="1"/>
  <c r="R59" i="1"/>
  <c r="P59" i="1"/>
  <c r="J59" i="1"/>
  <c r="F59" i="1"/>
  <c r="AI56" i="1"/>
  <c r="W57" i="1" l="1"/>
  <c r="AG57" i="1"/>
  <c r="AG56" i="1"/>
  <c r="AC57" i="1"/>
  <c r="AC56" i="1"/>
  <c r="W56" i="1"/>
  <c r="R56" i="1"/>
  <c r="R57" i="1" s="1"/>
  <c r="P57" i="1" l="1"/>
  <c r="P56" i="1"/>
  <c r="I56" i="1"/>
  <c r="I57" i="1" s="1"/>
  <c r="F57" i="1"/>
  <c r="F56" i="1"/>
  <c r="H11" i="1"/>
  <c r="H10" i="1"/>
  <c r="D11" i="1"/>
  <c r="P10" i="1"/>
  <c r="R10" i="1"/>
  <c r="V10" i="1"/>
  <c r="Z10" i="1"/>
  <c r="AB10" i="1"/>
  <c r="AD10" i="1"/>
  <c r="J55" i="1"/>
  <c r="D55" i="1"/>
  <c r="AH52" i="1"/>
  <c r="AF52" i="1"/>
  <c r="Z52" i="1"/>
  <c r="X52" i="1"/>
  <c r="V52" i="1"/>
  <c r="R52" i="1"/>
  <c r="P52" i="1"/>
  <c r="N52" i="1"/>
  <c r="L52" i="1"/>
  <c r="J52" i="1"/>
  <c r="H52" i="1"/>
  <c r="F52" i="1"/>
  <c r="F45" i="1"/>
  <c r="AF39" i="1"/>
  <c r="F39" i="1"/>
  <c r="AH35" i="1"/>
  <c r="F35" i="1"/>
  <c r="AH31" i="1"/>
  <c r="AF31" i="1"/>
  <c r="H31" i="1"/>
  <c r="F31" i="1"/>
  <c r="AH11" i="1"/>
  <c r="AF11" i="1"/>
  <c r="AH20" i="1"/>
  <c r="AH26" i="1"/>
  <c r="AF26" i="1"/>
  <c r="AD26" i="1"/>
  <c r="AB26" i="1"/>
  <c r="Z26" i="1"/>
  <c r="V26" i="1"/>
  <c r="R26" i="1"/>
  <c r="P26" i="1"/>
  <c r="L26" i="1"/>
  <c r="J26" i="1"/>
  <c r="AF20" i="1"/>
  <c r="AD20" i="1"/>
  <c r="Z20" i="1"/>
  <c r="V20" i="1"/>
  <c r="R20" i="1"/>
  <c r="P20" i="1"/>
  <c r="L20" i="1"/>
  <c r="J20" i="1"/>
  <c r="AD11" i="1"/>
  <c r="AB11" i="1"/>
  <c r="Z11" i="1"/>
  <c r="V11" i="1"/>
  <c r="R11" i="1"/>
  <c r="P11" i="1"/>
  <c r="L11" i="1"/>
  <c r="J11" i="1"/>
  <c r="F11" i="1"/>
  <c r="AH7" i="1"/>
  <c r="AF7" i="1"/>
  <c r="AD7" i="1"/>
  <c r="AB7" i="1"/>
  <c r="Z7" i="1"/>
  <c r="V7" i="1"/>
  <c r="R7" i="1"/>
  <c r="P7" i="1"/>
  <c r="L7" i="1"/>
  <c r="J7" i="1"/>
  <c r="H7" i="1"/>
  <c r="F7" i="1"/>
  <c r="X50" i="1"/>
  <c r="H29" i="1"/>
  <c r="H30" i="1"/>
  <c r="H28" i="1"/>
  <c r="AH6" i="1" l="1"/>
  <c r="AH5" i="1"/>
  <c r="AH4" i="1"/>
  <c r="AD19" i="1"/>
  <c r="AD18" i="1"/>
  <c r="AD17" i="1"/>
  <c r="AD16" i="1"/>
  <c r="AD15" i="1"/>
  <c r="AD14" i="1"/>
  <c r="AD13" i="1"/>
  <c r="Z19" i="1"/>
  <c r="Z18" i="1"/>
  <c r="Z17" i="1"/>
  <c r="Z16" i="1"/>
  <c r="Z15" i="1"/>
  <c r="Z14" i="1"/>
  <c r="Z13" i="1"/>
  <c r="R19" i="1"/>
  <c r="R18" i="1"/>
  <c r="R17" i="1"/>
  <c r="R16" i="1"/>
  <c r="R15" i="1"/>
  <c r="R14" i="1"/>
  <c r="R13" i="1"/>
  <c r="L19" i="1"/>
  <c r="L18" i="1"/>
  <c r="L17" i="1"/>
  <c r="L16" i="1"/>
  <c r="L15" i="1"/>
  <c r="L14" i="1"/>
  <c r="L13" i="1"/>
  <c r="D20" i="1"/>
  <c r="V19" i="1"/>
  <c r="V18" i="1"/>
  <c r="V17" i="1"/>
  <c r="V16" i="1"/>
  <c r="V15" i="1"/>
  <c r="V14" i="1"/>
  <c r="V13" i="1"/>
  <c r="P19" i="1"/>
  <c r="P18" i="1"/>
  <c r="P17" i="1"/>
  <c r="P16" i="1"/>
  <c r="P15" i="1"/>
  <c r="P14" i="1"/>
  <c r="P13" i="1"/>
  <c r="J19" i="1"/>
  <c r="J18" i="1"/>
  <c r="J17" i="1"/>
  <c r="J16" i="1"/>
  <c r="J15" i="1"/>
  <c r="J14" i="1"/>
  <c r="J13" i="1"/>
  <c r="AF19" i="1"/>
  <c r="AF18" i="1"/>
  <c r="AF17" i="1"/>
  <c r="AF16" i="1"/>
  <c r="AF15" i="1"/>
  <c r="AF14" i="1"/>
  <c r="AF13" i="1"/>
  <c r="AF6" i="1"/>
  <c r="AF5" i="1"/>
  <c r="AF4" i="1"/>
  <c r="R51" i="1"/>
  <c r="Z50" i="1"/>
  <c r="R50" i="1"/>
  <c r="N49" i="1"/>
  <c r="L49" i="1"/>
  <c r="AH51" i="1"/>
  <c r="AH50" i="1"/>
  <c r="AH49" i="1"/>
  <c r="AH48" i="1"/>
  <c r="AH47" i="1"/>
  <c r="AH46" i="1"/>
  <c r="R48" i="1"/>
  <c r="Z48" i="1"/>
  <c r="Z47" i="1"/>
  <c r="V46" i="1"/>
  <c r="N47" i="1"/>
  <c r="L47" i="1"/>
  <c r="F42" i="1"/>
  <c r="F40" i="1"/>
  <c r="F38" i="1"/>
  <c r="F34" i="1"/>
  <c r="F33" i="1"/>
  <c r="AF30" i="1"/>
  <c r="AF29" i="1"/>
  <c r="AF28" i="1"/>
  <c r="F30" i="1"/>
  <c r="F29" i="1"/>
  <c r="AD22" i="1"/>
  <c r="AD23" i="1"/>
  <c r="AD24" i="1"/>
  <c r="AD25" i="1"/>
  <c r="AD21" i="1"/>
  <c r="Z22" i="1"/>
  <c r="Z23" i="1"/>
  <c r="Z24" i="1"/>
  <c r="Z25" i="1"/>
  <c r="Z21" i="1"/>
  <c r="R22" i="1"/>
  <c r="R23" i="1"/>
  <c r="R24" i="1"/>
  <c r="R25" i="1"/>
  <c r="R21" i="1"/>
  <c r="L22" i="1"/>
  <c r="L23" i="1"/>
  <c r="L24" i="1"/>
  <c r="L25" i="1"/>
  <c r="L21" i="1"/>
  <c r="AB22" i="1"/>
  <c r="AB23" i="1"/>
  <c r="AB24" i="1"/>
  <c r="AB25" i="1"/>
  <c r="AB21" i="1"/>
  <c r="V25" i="1"/>
  <c r="V24" i="1"/>
  <c r="V23" i="1"/>
  <c r="V22" i="1"/>
  <c r="V21" i="1"/>
  <c r="P25" i="1"/>
  <c r="P24" i="1"/>
  <c r="P23" i="1"/>
  <c r="P22" i="1"/>
  <c r="P21" i="1"/>
  <c r="J25" i="1"/>
  <c r="J24" i="1"/>
  <c r="J23" i="1"/>
  <c r="J22" i="1"/>
  <c r="J21" i="1"/>
  <c r="AD9" i="1"/>
  <c r="AD8" i="1"/>
  <c r="Z9" i="1"/>
  <c r="Z8" i="1"/>
  <c r="R9" i="1"/>
  <c r="R8" i="1"/>
  <c r="L9" i="1"/>
  <c r="L8" i="1"/>
  <c r="AD6" i="1"/>
  <c r="AD5" i="1"/>
  <c r="AD4" i="1"/>
  <c r="Z6" i="1"/>
  <c r="Z5" i="1"/>
  <c r="Z4" i="1"/>
  <c r="R6" i="1"/>
  <c r="R5" i="1"/>
  <c r="R4" i="1"/>
  <c r="L6" i="1"/>
  <c r="L5" i="1"/>
  <c r="L4" i="1"/>
  <c r="H6" i="1"/>
  <c r="H5" i="1"/>
  <c r="H4" i="1"/>
  <c r="H9" i="1"/>
  <c r="V9" i="1"/>
  <c r="V8" i="1"/>
  <c r="AB9" i="1"/>
  <c r="AB8" i="1"/>
  <c r="AB6" i="1"/>
  <c r="AB5" i="1"/>
  <c r="AB4" i="1"/>
  <c r="J9" i="1"/>
  <c r="J8" i="1"/>
  <c r="J6" i="1"/>
  <c r="J5" i="1"/>
  <c r="V6" i="1"/>
  <c r="V5" i="1"/>
  <c r="V4" i="1"/>
  <c r="P9" i="1"/>
  <c r="P8" i="1"/>
  <c r="P6" i="1"/>
  <c r="P5" i="1"/>
  <c r="P4" i="1"/>
  <c r="H51" i="1"/>
  <c r="H50" i="1"/>
  <c r="H49" i="1"/>
  <c r="H48" i="1"/>
  <c r="H47" i="1"/>
  <c r="H46" i="1"/>
  <c r="AF51" i="1"/>
  <c r="AF50" i="1"/>
  <c r="AF49" i="1"/>
  <c r="AF48" i="1"/>
  <c r="AF47" i="1"/>
  <c r="AF46" i="1"/>
  <c r="V49" i="1"/>
  <c r="P49" i="1"/>
  <c r="P47" i="1"/>
  <c r="P46" i="1"/>
  <c r="J51" i="1"/>
  <c r="J50" i="1"/>
  <c r="J49" i="1"/>
  <c r="J47" i="1"/>
  <c r="J46" i="1"/>
  <c r="F51" i="1"/>
  <c r="F50" i="1"/>
  <c r="F48" i="1"/>
  <c r="F46" i="1"/>
  <c r="F44" i="1"/>
  <c r="F43" i="1"/>
  <c r="F37" i="1"/>
  <c r="F28" i="1"/>
  <c r="J4" i="1"/>
  <c r="F4" i="1"/>
  <c r="D31" i="1"/>
  <c r="D7" i="1"/>
  <c r="D39" i="1"/>
  <c r="AE39" i="1"/>
  <c r="D45" i="1"/>
  <c r="D52" i="1"/>
  <c r="AH34" i="1"/>
  <c r="D35" i="1"/>
  <c r="D26" i="1"/>
</calcChain>
</file>

<file path=xl/sharedStrings.xml><?xml version="1.0" encoding="utf-8"?>
<sst xmlns="http://schemas.openxmlformats.org/spreadsheetml/2006/main" count="338" uniqueCount="106">
  <si>
    <t>16TC-Ô</t>
  </si>
  <si>
    <t>16TC-QTM</t>
  </si>
  <si>
    <t>16TC-MTT</t>
  </si>
  <si>
    <t>Điện tử Công nghiệp</t>
  </si>
  <si>
    <t>16TCN-ĐT</t>
  </si>
  <si>
    <t>16TCN-Đ</t>
  </si>
  <si>
    <t>16TCN-LĐL1  16TCN-LĐL2</t>
  </si>
  <si>
    <t>16TCN-CKL</t>
  </si>
  <si>
    <t>Công nghệ Ô tô</t>
  </si>
  <si>
    <t>16TCN-O1 16TCN-O2  16TCN-O3</t>
  </si>
  <si>
    <t>16TCN-QTM 1 16TCN-QTM2</t>
  </si>
  <si>
    <t xml:space="preserve">16TN-CNTT1 </t>
  </si>
  <si>
    <t xml:space="preserve">16 CĐN-KTD </t>
  </si>
  <si>
    <t>May thời trang</t>
  </si>
  <si>
    <t>15TC-Đ+QTM</t>
  </si>
  <si>
    <t>15TC-O+NL</t>
  </si>
  <si>
    <t>15TCN-Đ-ĐT</t>
  </si>
  <si>
    <t>(9+3)</t>
  </si>
  <si>
    <t>15TCN-LĐL-CKL</t>
  </si>
  <si>
    <t>15TCN-O</t>
  </si>
  <si>
    <t>15TCN-QTM</t>
  </si>
  <si>
    <t>15TCN-MTT+KTD</t>
  </si>
  <si>
    <t>15TN-O</t>
  </si>
  <si>
    <t>15TN-MTT</t>
  </si>
  <si>
    <t>16TN-O1 , 16TN-O2</t>
  </si>
  <si>
    <t>Ô tô</t>
  </si>
  <si>
    <t>15CĐN-O</t>
  </si>
  <si>
    <t>Động lực</t>
  </si>
  <si>
    <t>Công nghệ thông tin</t>
  </si>
  <si>
    <t>Công nghệ May Thời trang</t>
  </si>
  <si>
    <t>9+4</t>
  </si>
  <si>
    <t xml:space="preserve">Điện </t>
  </si>
  <si>
    <t>Nhiệt lạnh</t>
  </si>
  <si>
    <t>Cơ khí</t>
  </si>
  <si>
    <t xml:space="preserve">Kinh tế   </t>
  </si>
  <si>
    <t>16TCN-KTD, 16TCN-QTD</t>
  </si>
  <si>
    <t>Công nghệ TT</t>
  </si>
  <si>
    <t>Điện -ĐT</t>
  </si>
  <si>
    <t>(12+3)</t>
  </si>
  <si>
    <t xml:space="preserve">16CĐN-O1 ; 16CĐN-O2  </t>
  </si>
  <si>
    <t xml:space="preserve">Kinh tế  </t>
  </si>
  <si>
    <t>(12+2)</t>
  </si>
  <si>
    <t>Trung cấp nghề</t>
  </si>
  <si>
    <t>Cao đẳng nghề</t>
  </si>
  <si>
    <t>Trung cấp chuyên nghiệp</t>
  </si>
  <si>
    <t>Cao đẳng chuyên nghiệp</t>
  </si>
  <si>
    <t>May - Thời trang</t>
  </si>
  <si>
    <t>Điện - Điện tử</t>
  </si>
  <si>
    <t>15CĐ-O</t>
  </si>
  <si>
    <t>15CĐ-ĐĐT-</t>
  </si>
  <si>
    <t>15CĐ-MTT-</t>
  </si>
  <si>
    <t>15CĐ-LT</t>
  </si>
  <si>
    <t>16CĐ-MTT</t>
  </si>
  <si>
    <t>16CĐ-ĐĐT</t>
  </si>
  <si>
    <t>16CĐ-O</t>
  </si>
  <si>
    <t>16CĐ-CK</t>
  </si>
  <si>
    <t>16CĐ-CNTT</t>
  </si>
  <si>
    <t>16CĐ-ĐL</t>
  </si>
  <si>
    <t>GDTC 1</t>
  </si>
  <si>
    <t>AV 1</t>
  </si>
  <si>
    <t>AV 3</t>
  </si>
  <si>
    <t>AV CN</t>
  </si>
  <si>
    <t>AV 2</t>
  </si>
  <si>
    <t>TCC 1</t>
  </si>
  <si>
    <t>VL 3</t>
  </si>
  <si>
    <t>HH 3</t>
  </si>
  <si>
    <t>NV 3</t>
  </si>
  <si>
    <t>NV 1</t>
  </si>
  <si>
    <t>VL 1</t>
  </si>
  <si>
    <t>T 1</t>
  </si>
  <si>
    <t>T 3</t>
  </si>
  <si>
    <t>TCC2</t>
  </si>
  <si>
    <t>HH 1</t>
  </si>
  <si>
    <t>T 4</t>
  </si>
  <si>
    <t>T 2</t>
  </si>
  <si>
    <t>VL 4</t>
  </si>
  <si>
    <t>VL 2</t>
  </si>
  <si>
    <t>HH 4</t>
  </si>
  <si>
    <t>HH 2</t>
  </si>
  <si>
    <t>NV 4</t>
  </si>
  <si>
    <t>NV 2</t>
  </si>
  <si>
    <t>Tổ Anh văn</t>
  </si>
  <si>
    <t>Tổ Toán</t>
  </si>
  <si>
    <t>HĐC1</t>
  </si>
  <si>
    <t>tổ Lý Hóa</t>
  </si>
  <si>
    <t>tổ Văn</t>
  </si>
  <si>
    <t>Tổ GDTC</t>
  </si>
  <si>
    <t>ANQP</t>
  </si>
  <si>
    <t>VLĐC1</t>
  </si>
  <si>
    <t>Tổng</t>
  </si>
  <si>
    <t>XSTK</t>
  </si>
  <si>
    <t>GDTC2</t>
  </si>
  <si>
    <t>Tổng khối lượng tổ</t>
  </si>
  <si>
    <t>GDTC</t>
  </si>
  <si>
    <t>GDTC1</t>
  </si>
  <si>
    <t>MT&amp;CN</t>
  </si>
  <si>
    <t>Môn</t>
  </si>
  <si>
    <t>số tiết</t>
  </si>
  <si>
    <t>Học kỳ 1</t>
  </si>
  <si>
    <t>Học kỳ 2</t>
  </si>
  <si>
    <t>16CĐ-LT</t>
  </si>
  <si>
    <t>Số lớp</t>
  </si>
  <si>
    <t>TCC1</t>
  </si>
  <si>
    <t>15TC-O</t>
  </si>
  <si>
    <t>Anh văn</t>
  </si>
  <si>
    <t>Bình quân tiết trên tổng số 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</si>
</sst>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ont="1" applyBorder="1"/>
    <xf numFmtId="0" fontId="0" fillId="3" borderId="0" xfId="0" applyFont="1" applyFill="1" applyBorder="1"/>
    <xf numFmtId="0" fontId="0" fillId="0" borderId="0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3" borderId="1" xfId="0" applyFont="1" applyFill="1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Font="1" applyFill="1" applyBorder="1"/>
    <xf numFmtId="0" fontId="0" fillId="4" borderId="0" xfId="0" applyFont="1" applyFill="1" applyBorder="1"/>
    <xf numFmtId="0" fontId="0" fillId="4" borderId="1" xfId="0" applyFont="1" applyFill="1" applyBorder="1"/>
    <xf numFmtId="0" fontId="0" fillId="5" borderId="0" xfId="0" applyFont="1" applyFill="1" applyBorder="1"/>
    <xf numFmtId="0" fontId="0" fillId="5" borderId="1" xfId="0" applyFont="1" applyFill="1" applyBorder="1"/>
    <xf numFmtId="0" fontId="0" fillId="6" borderId="0" xfId="0" applyFont="1" applyFill="1" applyBorder="1"/>
    <xf numFmtId="0" fontId="0" fillId="7" borderId="0" xfId="0" applyFont="1" applyFill="1" applyBorder="1"/>
    <xf numFmtId="0" fontId="0" fillId="8" borderId="0" xfId="0" applyFont="1" applyFill="1" applyBorder="1"/>
    <xf numFmtId="0" fontId="0" fillId="8" borderId="1" xfId="0" applyFont="1" applyFill="1" applyBorder="1"/>
    <xf numFmtId="0" fontId="0" fillId="9" borderId="0" xfId="0" applyFont="1" applyFill="1" applyBorder="1"/>
    <xf numFmtId="0" fontId="0" fillId="9" borderId="1" xfId="0" applyFont="1" applyFill="1" applyBorder="1"/>
    <xf numFmtId="0" fontId="0" fillId="10" borderId="0" xfId="0" applyFont="1" applyFill="1" applyBorder="1"/>
    <xf numFmtId="0" fontId="0" fillId="10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0" fillId="11" borderId="0" xfId="0" applyFont="1" applyFill="1" applyBorder="1"/>
    <xf numFmtId="0" fontId="0" fillId="11" borderId="1" xfId="0" applyFont="1" applyFill="1" applyBorder="1"/>
    <xf numFmtId="0" fontId="0" fillId="12" borderId="0" xfId="0" applyFont="1" applyFill="1" applyBorder="1"/>
    <xf numFmtId="0" fontId="0" fillId="12" borderId="1" xfId="0" applyFont="1" applyFill="1" applyBorder="1"/>
    <xf numFmtId="0" fontId="0" fillId="13" borderId="0" xfId="0" applyFont="1" applyFill="1" applyBorder="1"/>
    <xf numFmtId="0" fontId="0" fillId="13" borderId="1" xfId="0" applyFont="1" applyFill="1" applyBorder="1"/>
    <xf numFmtId="0" fontId="0" fillId="14" borderId="0" xfId="0" applyFont="1" applyFill="1" applyBorder="1"/>
    <xf numFmtId="0" fontId="0" fillId="14" borderId="1" xfId="0" applyFont="1" applyFill="1" applyBorder="1"/>
    <xf numFmtId="0" fontId="0" fillId="15" borderId="0" xfId="0" applyFont="1" applyFill="1" applyBorder="1"/>
    <xf numFmtId="0" fontId="0" fillId="15" borderId="1" xfId="0" applyFont="1" applyFill="1" applyBorder="1"/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0" borderId="1" xfId="0" applyFont="1" applyFill="1" applyBorder="1"/>
    <xf numFmtId="0" fontId="1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8"/>
  <sheetViews>
    <sheetView tabSelected="1" topLeftCell="L41" workbookViewId="0">
      <selection activeCell="AI59" sqref="AI59"/>
    </sheetView>
  </sheetViews>
  <sheetFormatPr defaultColWidth="9.125" defaultRowHeight="15" customHeight="1" x14ac:dyDescent="0.25"/>
  <cols>
    <col min="1" max="1" width="4.75" style="1" customWidth="1"/>
    <col min="2" max="2" width="15.25" style="1" customWidth="1"/>
    <col min="3" max="3" width="19" style="1" customWidth="1"/>
    <col min="4" max="4" width="6.75" style="1" bestFit="1" customWidth="1"/>
    <col min="5" max="5" width="9" style="1" customWidth="1"/>
    <col min="6" max="6" width="6" style="1" bestFit="1" customWidth="1"/>
    <col min="7" max="8" width="6" style="1" customWidth="1"/>
    <col min="9" max="9" width="5.75" style="1" bestFit="1" customWidth="1"/>
    <col min="10" max="10" width="5.375" style="1" customWidth="1"/>
    <col min="11" max="11" width="5.25" style="1" bestFit="1" customWidth="1"/>
    <col min="12" max="14" width="5.625" style="1" bestFit="1" customWidth="1"/>
    <col min="15" max="15" width="7" style="1" customWidth="1"/>
    <col min="16" max="16" width="5.625" style="1" bestFit="1" customWidth="1"/>
    <col min="17" max="17" width="5.875" style="1" bestFit="1" customWidth="1"/>
    <col min="18" max="18" width="5.625" style="1" bestFit="1" customWidth="1"/>
    <col min="19" max="19" width="4.5" style="1" bestFit="1" customWidth="1"/>
    <col min="20" max="20" width="5.625" style="1" bestFit="1" customWidth="1"/>
    <col min="21" max="21" width="5.75" style="1" bestFit="1" customWidth="1"/>
    <col min="22" max="22" width="5.625" style="1" bestFit="1" customWidth="1"/>
    <col min="23" max="23" width="6.875" style="1" bestFit="1" customWidth="1"/>
    <col min="24" max="24" width="5.625" style="1" bestFit="1" customWidth="1"/>
    <col min="25" max="25" width="5" style="1" customWidth="1"/>
    <col min="26" max="26" width="5.625" style="1" bestFit="1" customWidth="1"/>
    <col min="27" max="27" width="5.875" style="1" bestFit="1" customWidth="1"/>
    <col min="28" max="28" width="5.625" style="1" bestFit="1" customWidth="1"/>
    <col min="29" max="29" width="4.875" style="1" bestFit="1" customWidth="1"/>
    <col min="30" max="30" width="5.625" style="1" bestFit="1" customWidth="1"/>
    <col min="31" max="31" width="7.125" style="1" bestFit="1" customWidth="1"/>
    <col min="32" max="32" width="6.75" style="1" customWidth="1"/>
    <col min="33" max="33" width="8.25" style="1" bestFit="1" customWidth="1"/>
    <col min="34" max="34" width="5" style="1" bestFit="1" customWidth="1"/>
    <col min="35" max="16384" width="9.125" style="1"/>
  </cols>
  <sheetData>
    <row r="1" spans="1:34" ht="15" customHeight="1" x14ac:dyDescent="0.25">
      <c r="E1" s="18" t="s">
        <v>81</v>
      </c>
      <c r="F1" s="18"/>
      <c r="G1" s="16"/>
      <c r="H1" s="16"/>
      <c r="I1" s="20" t="s">
        <v>82</v>
      </c>
      <c r="J1" s="20"/>
      <c r="K1" s="20"/>
      <c r="L1" s="20"/>
      <c r="M1" s="20"/>
      <c r="N1" s="20"/>
      <c r="O1" s="24" t="s">
        <v>84</v>
      </c>
      <c r="P1" s="24"/>
      <c r="Q1" s="22"/>
      <c r="R1" s="22"/>
      <c r="S1" s="22"/>
      <c r="T1" s="22"/>
      <c r="U1" s="21"/>
      <c r="V1" s="21"/>
      <c r="W1" s="35"/>
      <c r="X1" s="35"/>
      <c r="Y1" s="21"/>
      <c r="Z1" s="21"/>
      <c r="AA1" s="16" t="s">
        <v>85</v>
      </c>
      <c r="AB1" s="16"/>
      <c r="AC1" s="16"/>
      <c r="AD1" s="16"/>
      <c r="AE1" s="24" t="s">
        <v>86</v>
      </c>
      <c r="AF1" s="24"/>
      <c r="AG1" s="26" t="s">
        <v>86</v>
      </c>
      <c r="AH1" s="26"/>
    </row>
    <row r="2" spans="1:34" ht="15" customHeight="1" x14ac:dyDescent="0.25">
      <c r="E2" s="33" t="s">
        <v>98</v>
      </c>
      <c r="F2" s="33"/>
      <c r="G2" s="35" t="s">
        <v>99</v>
      </c>
      <c r="H2" s="35"/>
      <c r="I2" s="37"/>
      <c r="J2" s="37"/>
      <c r="K2" s="39"/>
      <c r="L2" s="39"/>
      <c r="M2" s="39"/>
      <c r="N2" s="39"/>
      <c r="O2" s="24"/>
      <c r="P2" s="24"/>
      <c r="Q2" s="26"/>
      <c r="R2" s="26"/>
      <c r="S2" s="26"/>
      <c r="T2" s="26"/>
      <c r="U2" s="22"/>
      <c r="V2" s="22"/>
      <c r="W2" s="41"/>
      <c r="X2" s="41"/>
      <c r="Y2" s="41"/>
      <c r="Z2" s="41"/>
      <c r="AA2" s="16"/>
      <c r="AB2" s="16"/>
      <c r="AC2" s="18"/>
      <c r="AD2" s="18"/>
      <c r="AE2" s="24"/>
      <c r="AF2" s="24"/>
      <c r="AG2" s="26"/>
      <c r="AH2" s="26"/>
    </row>
    <row r="3" spans="1:34" ht="15" customHeight="1" x14ac:dyDescent="0.25">
      <c r="A3" s="49" t="s">
        <v>44</v>
      </c>
      <c r="B3" s="49"/>
      <c r="C3" s="4" t="s">
        <v>17</v>
      </c>
      <c r="D3" s="5" t="s">
        <v>101</v>
      </c>
      <c r="E3" s="34" t="s">
        <v>96</v>
      </c>
      <c r="F3" s="34" t="s">
        <v>97</v>
      </c>
      <c r="G3" s="36" t="s">
        <v>96</v>
      </c>
      <c r="H3" s="36" t="s">
        <v>97</v>
      </c>
      <c r="I3" s="38" t="s">
        <v>96</v>
      </c>
      <c r="J3" s="38" t="s">
        <v>97</v>
      </c>
      <c r="K3" s="40" t="s">
        <v>96</v>
      </c>
      <c r="L3" s="40" t="s">
        <v>97</v>
      </c>
      <c r="M3" s="40" t="s">
        <v>96</v>
      </c>
      <c r="N3" s="40" t="s">
        <v>97</v>
      </c>
      <c r="O3" s="25" t="s">
        <v>96</v>
      </c>
      <c r="P3" s="25" t="s">
        <v>97</v>
      </c>
      <c r="Q3" s="27" t="s">
        <v>96</v>
      </c>
      <c r="R3" s="27" t="s">
        <v>97</v>
      </c>
      <c r="S3" s="27" t="s">
        <v>96</v>
      </c>
      <c r="T3" s="27" t="s">
        <v>97</v>
      </c>
      <c r="U3" s="23" t="s">
        <v>96</v>
      </c>
      <c r="V3" s="23" t="s">
        <v>97</v>
      </c>
      <c r="W3" s="42" t="s">
        <v>96</v>
      </c>
      <c r="X3" s="42" t="s">
        <v>97</v>
      </c>
      <c r="Y3" s="42" t="s">
        <v>96</v>
      </c>
      <c r="Z3" s="42" t="s">
        <v>97</v>
      </c>
      <c r="AA3" s="17" t="s">
        <v>96</v>
      </c>
      <c r="AB3" s="17" t="s">
        <v>97</v>
      </c>
      <c r="AC3" s="19" t="s">
        <v>96</v>
      </c>
      <c r="AD3" s="19" t="s">
        <v>97</v>
      </c>
      <c r="AE3" s="25" t="s">
        <v>96</v>
      </c>
      <c r="AF3" s="25" t="s">
        <v>97</v>
      </c>
      <c r="AG3" s="27" t="s">
        <v>96</v>
      </c>
      <c r="AH3" s="27" t="s">
        <v>97</v>
      </c>
    </row>
    <row r="4" spans="1:34" ht="15" customHeight="1" x14ac:dyDescent="0.25">
      <c r="A4" s="5"/>
      <c r="B4" s="7" t="s">
        <v>27</v>
      </c>
      <c r="C4" s="8" t="s">
        <v>0</v>
      </c>
      <c r="D4" s="8">
        <v>2</v>
      </c>
      <c r="E4" s="34" t="s">
        <v>59</v>
      </c>
      <c r="F4" s="34">
        <f>60*D4</f>
        <v>120</v>
      </c>
      <c r="G4" s="36" t="s">
        <v>62</v>
      </c>
      <c r="H4" s="36">
        <f>60*D4</f>
        <v>120</v>
      </c>
      <c r="I4" s="38" t="s">
        <v>69</v>
      </c>
      <c r="J4" s="38">
        <f>90*D4</f>
        <v>180</v>
      </c>
      <c r="K4" s="40" t="s">
        <v>74</v>
      </c>
      <c r="L4" s="40">
        <f>90*D4</f>
        <v>180</v>
      </c>
      <c r="M4" s="40"/>
      <c r="N4" s="40"/>
      <c r="O4" s="25" t="s">
        <v>68</v>
      </c>
      <c r="P4" s="25">
        <f>60*D4</f>
        <v>120</v>
      </c>
      <c r="Q4" s="27" t="s">
        <v>76</v>
      </c>
      <c r="R4" s="27">
        <f>60*D4</f>
        <v>120</v>
      </c>
      <c r="S4" s="27"/>
      <c r="T4" s="27"/>
      <c r="U4" s="23" t="s">
        <v>72</v>
      </c>
      <c r="V4" s="23">
        <f>60*D4</f>
        <v>120</v>
      </c>
      <c r="W4" s="42"/>
      <c r="X4" s="42"/>
      <c r="Y4" s="42" t="s">
        <v>78</v>
      </c>
      <c r="Z4" s="42">
        <f>60*D4</f>
        <v>120</v>
      </c>
      <c r="AA4" s="17" t="s">
        <v>67</v>
      </c>
      <c r="AB4" s="17">
        <f>60*D4</f>
        <v>120</v>
      </c>
      <c r="AC4" s="19" t="s">
        <v>80</v>
      </c>
      <c r="AD4" s="19">
        <f>60*D4</f>
        <v>120</v>
      </c>
      <c r="AE4" s="25" t="s">
        <v>94</v>
      </c>
      <c r="AF4" s="25">
        <f>30*D4</f>
        <v>60</v>
      </c>
      <c r="AG4" s="27" t="s">
        <v>91</v>
      </c>
      <c r="AH4" s="27">
        <f>30*D4</f>
        <v>60</v>
      </c>
    </row>
    <row r="5" spans="1:34" ht="15" customHeight="1" x14ac:dyDescent="0.25">
      <c r="A5" s="5"/>
      <c r="B5" s="7" t="s">
        <v>28</v>
      </c>
      <c r="C5" s="8" t="s">
        <v>1</v>
      </c>
      <c r="D5" s="8">
        <v>1</v>
      </c>
      <c r="E5" s="34" t="s">
        <v>59</v>
      </c>
      <c r="F5" s="34">
        <v>60</v>
      </c>
      <c r="G5" s="36" t="s">
        <v>62</v>
      </c>
      <c r="H5" s="36">
        <f>60*D5</f>
        <v>60</v>
      </c>
      <c r="I5" s="38" t="s">
        <v>69</v>
      </c>
      <c r="J5" s="38">
        <f>90*D5</f>
        <v>90</v>
      </c>
      <c r="K5" s="40" t="s">
        <v>74</v>
      </c>
      <c r="L5" s="40">
        <f>90*D5</f>
        <v>90</v>
      </c>
      <c r="M5" s="40"/>
      <c r="N5" s="40"/>
      <c r="O5" s="25" t="s">
        <v>68</v>
      </c>
      <c r="P5" s="25">
        <f>60*D5</f>
        <v>60</v>
      </c>
      <c r="Q5" s="27" t="s">
        <v>76</v>
      </c>
      <c r="R5" s="27">
        <f>60*D5</f>
        <v>60</v>
      </c>
      <c r="S5" s="27"/>
      <c r="T5" s="27"/>
      <c r="U5" s="23" t="s">
        <v>72</v>
      </c>
      <c r="V5" s="23">
        <f>60*D5</f>
        <v>60</v>
      </c>
      <c r="W5" s="42"/>
      <c r="X5" s="42"/>
      <c r="Y5" s="42" t="s">
        <v>78</v>
      </c>
      <c r="Z5" s="42">
        <f>60*D5</f>
        <v>60</v>
      </c>
      <c r="AA5" s="17" t="s">
        <v>67</v>
      </c>
      <c r="AB5" s="17">
        <f>60*D5</f>
        <v>60</v>
      </c>
      <c r="AC5" s="19" t="s">
        <v>80</v>
      </c>
      <c r="AD5" s="19">
        <f>60*D5</f>
        <v>60</v>
      </c>
      <c r="AE5" s="25" t="s">
        <v>94</v>
      </c>
      <c r="AF5" s="25">
        <f>30*D5</f>
        <v>30</v>
      </c>
      <c r="AG5" s="27" t="s">
        <v>91</v>
      </c>
      <c r="AH5" s="27">
        <f>30*D5</f>
        <v>30</v>
      </c>
    </row>
    <row r="6" spans="1:34" ht="15" customHeight="1" x14ac:dyDescent="0.25">
      <c r="A6" s="5"/>
      <c r="B6" s="7" t="s">
        <v>29</v>
      </c>
      <c r="C6" s="8" t="s">
        <v>2</v>
      </c>
      <c r="D6" s="8">
        <v>1</v>
      </c>
      <c r="E6" s="34" t="s">
        <v>59</v>
      </c>
      <c r="F6" s="34">
        <v>60</v>
      </c>
      <c r="G6" s="36" t="s">
        <v>62</v>
      </c>
      <c r="H6" s="36">
        <f>60*D6</f>
        <v>60</v>
      </c>
      <c r="I6" s="38" t="s">
        <v>69</v>
      </c>
      <c r="J6" s="38">
        <f>90*D6</f>
        <v>90</v>
      </c>
      <c r="K6" s="40" t="s">
        <v>74</v>
      </c>
      <c r="L6" s="40">
        <f>90*D6</f>
        <v>90</v>
      </c>
      <c r="M6" s="40"/>
      <c r="N6" s="40"/>
      <c r="O6" s="25" t="s">
        <v>68</v>
      </c>
      <c r="P6" s="25">
        <f>60*D6</f>
        <v>60</v>
      </c>
      <c r="Q6" s="27" t="s">
        <v>76</v>
      </c>
      <c r="R6" s="27">
        <f>60*D6</f>
        <v>60</v>
      </c>
      <c r="S6" s="27"/>
      <c r="T6" s="27"/>
      <c r="U6" s="23" t="s">
        <v>72</v>
      </c>
      <c r="V6" s="23">
        <f>60*D6</f>
        <v>60</v>
      </c>
      <c r="W6" s="42"/>
      <c r="X6" s="42"/>
      <c r="Y6" s="42" t="s">
        <v>78</v>
      </c>
      <c r="Z6" s="42">
        <f>60*D6</f>
        <v>60</v>
      </c>
      <c r="AA6" s="17" t="s">
        <v>67</v>
      </c>
      <c r="AB6" s="17">
        <f>60*D6</f>
        <v>60</v>
      </c>
      <c r="AC6" s="19" t="s">
        <v>80</v>
      </c>
      <c r="AD6" s="19">
        <f>60*D6</f>
        <v>60</v>
      </c>
      <c r="AE6" s="25" t="s">
        <v>94</v>
      </c>
      <c r="AF6" s="25">
        <f>30*D6</f>
        <v>30</v>
      </c>
      <c r="AG6" s="27" t="s">
        <v>91</v>
      </c>
      <c r="AH6" s="27">
        <f>30*D6</f>
        <v>30</v>
      </c>
    </row>
    <row r="7" spans="1:34" ht="15" customHeight="1" x14ac:dyDescent="0.25">
      <c r="A7" s="4"/>
      <c r="B7" s="28"/>
      <c r="C7" s="28" t="s">
        <v>89</v>
      </c>
      <c r="D7" s="43">
        <f>SUM(D4:D6)</f>
        <v>4</v>
      </c>
      <c r="E7" s="34"/>
      <c r="F7" s="43">
        <f>SUM(F4:F6)</f>
        <v>240</v>
      </c>
      <c r="G7" s="36"/>
      <c r="H7" s="43">
        <f>SUM(H4:H6)</f>
        <v>240</v>
      </c>
      <c r="I7" s="38"/>
      <c r="J7" s="43">
        <f>SUM(J4:J6)</f>
        <v>360</v>
      </c>
      <c r="K7" s="40"/>
      <c r="L7" s="43">
        <f>SUM(L4:L6)</f>
        <v>360</v>
      </c>
      <c r="M7" s="40"/>
      <c r="N7" s="40"/>
      <c r="O7" s="25"/>
      <c r="P7" s="43">
        <f>SUM(P4:P6)</f>
        <v>240</v>
      </c>
      <c r="Q7" s="27"/>
      <c r="R7" s="43">
        <f>SUM(R4:R6)</f>
        <v>240</v>
      </c>
      <c r="S7" s="27"/>
      <c r="T7" s="27"/>
      <c r="U7" s="23"/>
      <c r="V7" s="43">
        <f>SUM(V4:V6)</f>
        <v>240</v>
      </c>
      <c r="W7" s="42"/>
      <c r="X7" s="42"/>
      <c r="Y7" s="42"/>
      <c r="Z7" s="43">
        <f>SUM(Z4:Z6)</f>
        <v>240</v>
      </c>
      <c r="AA7" s="17"/>
      <c r="AB7" s="43">
        <f>SUM(AB4:AB6)</f>
        <v>240</v>
      </c>
      <c r="AC7" s="19"/>
      <c r="AD7" s="43">
        <f>SUM(AD4:AD6)</f>
        <v>240</v>
      </c>
      <c r="AE7" s="25"/>
      <c r="AF7" s="43">
        <f>SUM(AF4:AF6)</f>
        <v>120</v>
      </c>
      <c r="AG7" s="27"/>
      <c r="AH7" s="43">
        <f>SUM(AH4:AH6)</f>
        <v>120</v>
      </c>
    </row>
    <row r="8" spans="1:34" ht="15" customHeight="1" x14ac:dyDescent="0.25">
      <c r="A8" s="4"/>
      <c r="B8" s="4"/>
      <c r="C8" s="8" t="s">
        <v>14</v>
      </c>
      <c r="D8" s="8">
        <v>1</v>
      </c>
      <c r="E8" s="34" t="s">
        <v>60</v>
      </c>
      <c r="F8" s="34">
        <v>60</v>
      </c>
      <c r="G8" s="36"/>
      <c r="H8" s="36"/>
      <c r="I8" s="38" t="s">
        <v>70</v>
      </c>
      <c r="J8" s="38">
        <f>105*D8</f>
        <v>105</v>
      </c>
      <c r="K8" s="40" t="s">
        <v>73</v>
      </c>
      <c r="L8" s="40">
        <f>105*D8</f>
        <v>105</v>
      </c>
      <c r="M8" s="40"/>
      <c r="N8" s="40"/>
      <c r="O8" s="25" t="s">
        <v>64</v>
      </c>
      <c r="P8" s="25">
        <f>60*D8</f>
        <v>60</v>
      </c>
      <c r="Q8" s="27" t="s">
        <v>75</v>
      </c>
      <c r="R8" s="27">
        <f>60*D8</f>
        <v>60</v>
      </c>
      <c r="S8" s="27"/>
      <c r="T8" s="27"/>
      <c r="U8" s="23" t="s">
        <v>65</v>
      </c>
      <c r="V8" s="23">
        <f>60*D8</f>
        <v>60</v>
      </c>
      <c r="W8" s="42"/>
      <c r="X8" s="42"/>
      <c r="Y8" s="42" t="s">
        <v>77</v>
      </c>
      <c r="Z8" s="42">
        <f>60*D8</f>
        <v>60</v>
      </c>
      <c r="AA8" s="17" t="s">
        <v>66</v>
      </c>
      <c r="AB8" s="17">
        <f>60*D8</f>
        <v>60</v>
      </c>
      <c r="AC8" s="19" t="s">
        <v>79</v>
      </c>
      <c r="AD8" s="19">
        <f>60*D8</f>
        <v>60</v>
      </c>
      <c r="AE8" s="25"/>
      <c r="AF8" s="25"/>
      <c r="AG8" s="27"/>
      <c r="AH8" s="27"/>
    </row>
    <row r="9" spans="1:34" ht="15" customHeight="1" x14ac:dyDescent="0.25">
      <c r="A9" s="5"/>
      <c r="B9" s="5"/>
      <c r="C9" s="8" t="s">
        <v>15</v>
      </c>
      <c r="D9" s="8">
        <v>1</v>
      </c>
      <c r="E9" s="34" t="s">
        <v>60</v>
      </c>
      <c r="F9" s="34">
        <v>60</v>
      </c>
      <c r="G9" s="36" t="s">
        <v>61</v>
      </c>
      <c r="H9" s="36">
        <f>30*D9</f>
        <v>30</v>
      </c>
      <c r="I9" s="38" t="s">
        <v>70</v>
      </c>
      <c r="J9" s="38">
        <f>105*D9</f>
        <v>105</v>
      </c>
      <c r="K9" s="40" t="s">
        <v>73</v>
      </c>
      <c r="L9" s="40">
        <f>105*D9</f>
        <v>105</v>
      </c>
      <c r="M9" s="40"/>
      <c r="N9" s="40"/>
      <c r="O9" s="25" t="s">
        <v>64</v>
      </c>
      <c r="P9" s="25">
        <f>60*D9</f>
        <v>60</v>
      </c>
      <c r="Q9" s="27" t="s">
        <v>75</v>
      </c>
      <c r="R9" s="27">
        <f>60*D9</f>
        <v>60</v>
      </c>
      <c r="S9" s="27"/>
      <c r="T9" s="27"/>
      <c r="U9" s="23" t="s">
        <v>65</v>
      </c>
      <c r="V9" s="23">
        <f>60*D9</f>
        <v>60</v>
      </c>
      <c r="W9" s="42"/>
      <c r="X9" s="42"/>
      <c r="Y9" s="42" t="s">
        <v>77</v>
      </c>
      <c r="Z9" s="42">
        <f>60*D9</f>
        <v>60</v>
      </c>
      <c r="AA9" s="17" t="s">
        <v>66</v>
      </c>
      <c r="AB9" s="17">
        <f>60*D9</f>
        <v>60</v>
      </c>
      <c r="AC9" s="19" t="s">
        <v>79</v>
      </c>
      <c r="AD9" s="19">
        <f>60*D9</f>
        <v>60</v>
      </c>
      <c r="AE9" s="25"/>
      <c r="AF9" s="25"/>
      <c r="AG9" s="27"/>
      <c r="AH9" s="27"/>
    </row>
    <row r="10" spans="1:34" ht="15" customHeight="1" x14ac:dyDescent="0.25">
      <c r="A10" s="5"/>
      <c r="B10" s="5"/>
      <c r="C10" s="8" t="s">
        <v>103</v>
      </c>
      <c r="D10" s="8">
        <v>1</v>
      </c>
      <c r="E10" s="34"/>
      <c r="F10" s="34"/>
      <c r="G10" s="36" t="s">
        <v>61</v>
      </c>
      <c r="H10" s="36">
        <f>30*D10</f>
        <v>30</v>
      </c>
      <c r="I10" s="38"/>
      <c r="J10" s="38"/>
      <c r="K10" s="40"/>
      <c r="L10" s="40"/>
      <c r="M10" s="40"/>
      <c r="N10" s="40"/>
      <c r="O10" s="25"/>
      <c r="P10" s="25">
        <f>60*D10</f>
        <v>60</v>
      </c>
      <c r="Q10" s="27"/>
      <c r="R10" s="27">
        <f>60*D10</f>
        <v>60</v>
      </c>
      <c r="S10" s="27"/>
      <c r="T10" s="27"/>
      <c r="U10" s="23"/>
      <c r="V10" s="23">
        <f>60*D10</f>
        <v>60</v>
      </c>
      <c r="W10" s="42"/>
      <c r="X10" s="42"/>
      <c r="Y10" s="42"/>
      <c r="Z10" s="42">
        <f>60*D10</f>
        <v>60</v>
      </c>
      <c r="AA10" s="17"/>
      <c r="AB10" s="17">
        <f>60*D10</f>
        <v>60</v>
      </c>
      <c r="AC10" s="19"/>
      <c r="AD10" s="19">
        <f>60*D10</f>
        <v>60</v>
      </c>
      <c r="AE10" s="25"/>
      <c r="AF10" s="25"/>
      <c r="AG10" s="27"/>
      <c r="AH10" s="27"/>
    </row>
    <row r="11" spans="1:34" ht="15" customHeight="1" x14ac:dyDescent="0.25">
      <c r="A11" s="28"/>
      <c r="B11" s="28"/>
      <c r="C11" s="28" t="s">
        <v>89</v>
      </c>
      <c r="D11" s="29">
        <f>SUM(D8:D10)</f>
        <v>3</v>
      </c>
      <c r="E11" s="34"/>
      <c r="F11" s="29">
        <f>SUM(F8:F9)</f>
        <v>120</v>
      </c>
      <c r="G11" s="36"/>
      <c r="H11" s="29">
        <f>SUM(H9:H10)</f>
        <v>60</v>
      </c>
      <c r="I11" s="38"/>
      <c r="J11" s="29">
        <f>SUM(J8:J9)</f>
        <v>210</v>
      </c>
      <c r="K11" s="40"/>
      <c r="L11" s="29">
        <f>SUM(L8:L9)</f>
        <v>210</v>
      </c>
      <c r="M11" s="40"/>
      <c r="N11" s="40"/>
      <c r="O11" s="25"/>
      <c r="P11" s="29">
        <f>SUM(P8:P9)</f>
        <v>120</v>
      </c>
      <c r="Q11" s="27"/>
      <c r="R11" s="29">
        <f>SUM(R8:R9)</f>
        <v>120</v>
      </c>
      <c r="S11" s="27"/>
      <c r="T11" s="27"/>
      <c r="U11" s="23"/>
      <c r="V11" s="29">
        <f>SUM(V8:V9)</f>
        <v>120</v>
      </c>
      <c r="W11" s="42"/>
      <c r="X11" s="42"/>
      <c r="Y11" s="42"/>
      <c r="Z11" s="29">
        <f>SUM(Z8:Z9)</f>
        <v>120</v>
      </c>
      <c r="AA11" s="17"/>
      <c r="AB11" s="29">
        <f>SUM(AB8:AB9)</f>
        <v>120</v>
      </c>
      <c r="AC11" s="19"/>
      <c r="AD11" s="29">
        <f>SUM(AD8:AD9)</f>
        <v>120</v>
      </c>
      <c r="AE11" s="25"/>
      <c r="AF11" s="29">
        <f>SUM(AF8:AF9)</f>
        <v>0</v>
      </c>
      <c r="AG11" s="27"/>
      <c r="AH11" s="29">
        <f>SUM(AH8:AH9)</f>
        <v>0</v>
      </c>
    </row>
    <row r="12" spans="1:34" ht="15" customHeight="1" x14ac:dyDescent="0.25">
      <c r="A12" s="9" t="s">
        <v>42</v>
      </c>
      <c r="B12" s="9"/>
      <c r="C12" s="10" t="s">
        <v>30</v>
      </c>
      <c r="D12" s="5"/>
      <c r="E12" s="34"/>
      <c r="F12" s="34"/>
      <c r="G12" s="36"/>
      <c r="H12" s="36"/>
      <c r="I12" s="38"/>
      <c r="J12" s="38"/>
      <c r="K12" s="40"/>
      <c r="L12" s="40"/>
      <c r="M12" s="40"/>
      <c r="N12" s="40"/>
      <c r="O12" s="25"/>
      <c r="P12" s="25"/>
      <c r="Q12" s="27"/>
      <c r="R12" s="27"/>
      <c r="S12" s="27"/>
      <c r="T12" s="27"/>
      <c r="U12" s="23"/>
      <c r="V12" s="23"/>
      <c r="W12" s="42"/>
      <c r="X12" s="42"/>
      <c r="Y12" s="42"/>
      <c r="Z12" s="42"/>
      <c r="AA12" s="17"/>
      <c r="AB12" s="17"/>
      <c r="AC12" s="19"/>
      <c r="AD12" s="19"/>
      <c r="AE12" s="25"/>
      <c r="AF12" s="25"/>
      <c r="AG12" s="27"/>
      <c r="AH12" s="27"/>
    </row>
    <row r="13" spans="1:34" ht="15" customHeight="1" x14ac:dyDescent="0.25">
      <c r="A13" s="5"/>
      <c r="B13" s="7" t="s">
        <v>31</v>
      </c>
      <c r="C13" s="8" t="s">
        <v>4</v>
      </c>
      <c r="D13" s="8">
        <v>1</v>
      </c>
      <c r="E13" s="34"/>
      <c r="F13" s="34"/>
      <c r="G13" s="36"/>
      <c r="H13" s="36"/>
      <c r="I13" s="38" t="s">
        <v>69</v>
      </c>
      <c r="J13" s="38">
        <f t="shared" ref="J13:J19" si="0">90*D13</f>
        <v>90</v>
      </c>
      <c r="K13" s="40" t="s">
        <v>74</v>
      </c>
      <c r="L13" s="40">
        <f t="shared" ref="L13:L19" si="1">90*D13</f>
        <v>90</v>
      </c>
      <c r="M13" s="40"/>
      <c r="N13" s="40"/>
      <c r="O13" s="25" t="s">
        <v>68</v>
      </c>
      <c r="P13" s="25">
        <f t="shared" ref="P13:P19" si="2">60*D13</f>
        <v>60</v>
      </c>
      <c r="Q13" s="27" t="s">
        <v>76</v>
      </c>
      <c r="R13" s="27">
        <f t="shared" ref="R13:R19" si="3">60*D13</f>
        <v>60</v>
      </c>
      <c r="S13" s="27"/>
      <c r="T13" s="27"/>
      <c r="U13" s="23" t="s">
        <v>72</v>
      </c>
      <c r="V13" s="23">
        <f t="shared" ref="V13:V19" si="4">60*D13</f>
        <v>60</v>
      </c>
      <c r="W13" s="42"/>
      <c r="X13" s="42"/>
      <c r="Y13" s="42" t="s">
        <v>78</v>
      </c>
      <c r="Z13" s="42">
        <f t="shared" ref="Z13:Z19" si="5">60*D13</f>
        <v>60</v>
      </c>
      <c r="AA13" s="17"/>
      <c r="AB13" s="17"/>
      <c r="AC13" s="19" t="s">
        <v>80</v>
      </c>
      <c r="AD13" s="19">
        <f t="shared" ref="AD13:AD19" si="6">60*D13</f>
        <v>60</v>
      </c>
      <c r="AE13" s="25" t="s">
        <v>93</v>
      </c>
      <c r="AF13" s="25">
        <f t="shared" ref="AF13:AF19" si="7">30*D13</f>
        <v>30</v>
      </c>
      <c r="AG13" s="27"/>
      <c r="AH13" s="27"/>
    </row>
    <row r="14" spans="1:34" ht="15" customHeight="1" x14ac:dyDescent="0.25">
      <c r="A14" s="5"/>
      <c r="B14" s="7" t="s">
        <v>3</v>
      </c>
      <c r="C14" s="8" t="s">
        <v>5</v>
      </c>
      <c r="D14" s="8">
        <v>1</v>
      </c>
      <c r="E14" s="34"/>
      <c r="F14" s="34"/>
      <c r="G14" s="36"/>
      <c r="H14" s="36"/>
      <c r="I14" s="38" t="s">
        <v>69</v>
      </c>
      <c r="J14" s="38">
        <f t="shared" si="0"/>
        <v>90</v>
      </c>
      <c r="K14" s="40" t="s">
        <v>74</v>
      </c>
      <c r="L14" s="40">
        <f t="shared" si="1"/>
        <v>90</v>
      </c>
      <c r="M14" s="40"/>
      <c r="N14" s="40"/>
      <c r="O14" s="25" t="s">
        <v>68</v>
      </c>
      <c r="P14" s="25">
        <f t="shared" si="2"/>
        <v>60</v>
      </c>
      <c r="Q14" s="27" t="s">
        <v>76</v>
      </c>
      <c r="R14" s="27">
        <f t="shared" si="3"/>
        <v>60</v>
      </c>
      <c r="S14" s="27"/>
      <c r="T14" s="27"/>
      <c r="U14" s="23" t="s">
        <v>72</v>
      </c>
      <c r="V14" s="23">
        <f t="shared" si="4"/>
        <v>60</v>
      </c>
      <c r="W14" s="42"/>
      <c r="X14" s="42"/>
      <c r="Y14" s="42" t="s">
        <v>78</v>
      </c>
      <c r="Z14" s="42">
        <f t="shared" si="5"/>
        <v>60</v>
      </c>
      <c r="AA14" s="17"/>
      <c r="AB14" s="17"/>
      <c r="AC14" s="19" t="s">
        <v>80</v>
      </c>
      <c r="AD14" s="19">
        <f t="shared" si="6"/>
        <v>60</v>
      </c>
      <c r="AE14" s="25" t="s">
        <v>93</v>
      </c>
      <c r="AF14" s="25">
        <f t="shared" si="7"/>
        <v>30</v>
      </c>
      <c r="AG14" s="27"/>
      <c r="AH14" s="27"/>
    </row>
    <row r="15" spans="1:34" ht="15" customHeight="1" x14ac:dyDescent="0.25">
      <c r="A15" s="5"/>
      <c r="B15" s="7" t="s">
        <v>32</v>
      </c>
      <c r="C15" s="8" t="s">
        <v>6</v>
      </c>
      <c r="D15" s="8">
        <v>2</v>
      </c>
      <c r="E15" s="34"/>
      <c r="F15" s="34"/>
      <c r="G15" s="36"/>
      <c r="H15" s="36"/>
      <c r="I15" s="38" t="s">
        <v>69</v>
      </c>
      <c r="J15" s="38">
        <f t="shared" si="0"/>
        <v>180</v>
      </c>
      <c r="K15" s="40" t="s">
        <v>74</v>
      </c>
      <c r="L15" s="40">
        <f t="shared" si="1"/>
        <v>180</v>
      </c>
      <c r="M15" s="40"/>
      <c r="N15" s="40"/>
      <c r="O15" s="25" t="s">
        <v>68</v>
      </c>
      <c r="P15" s="25">
        <f t="shared" si="2"/>
        <v>120</v>
      </c>
      <c r="Q15" s="27" t="s">
        <v>76</v>
      </c>
      <c r="R15" s="27">
        <f t="shared" si="3"/>
        <v>120</v>
      </c>
      <c r="S15" s="27"/>
      <c r="T15" s="27"/>
      <c r="U15" s="23" t="s">
        <v>72</v>
      </c>
      <c r="V15" s="23">
        <f t="shared" si="4"/>
        <v>120</v>
      </c>
      <c r="W15" s="42"/>
      <c r="X15" s="42"/>
      <c r="Y15" s="42" t="s">
        <v>78</v>
      </c>
      <c r="Z15" s="42">
        <f t="shared" si="5"/>
        <v>120</v>
      </c>
      <c r="AA15" s="17"/>
      <c r="AB15" s="17"/>
      <c r="AC15" s="19" t="s">
        <v>80</v>
      </c>
      <c r="AD15" s="19">
        <f t="shared" si="6"/>
        <v>120</v>
      </c>
      <c r="AE15" s="25" t="s">
        <v>93</v>
      </c>
      <c r="AF15" s="25">
        <f t="shared" si="7"/>
        <v>60</v>
      </c>
      <c r="AG15" s="27"/>
      <c r="AH15" s="27"/>
    </row>
    <row r="16" spans="1:34" ht="15" customHeight="1" x14ac:dyDescent="0.25">
      <c r="A16" s="5"/>
      <c r="B16" s="7" t="s">
        <v>33</v>
      </c>
      <c r="C16" s="8" t="s">
        <v>7</v>
      </c>
      <c r="D16" s="8">
        <v>1</v>
      </c>
      <c r="E16" s="34"/>
      <c r="F16" s="34"/>
      <c r="G16" s="36"/>
      <c r="H16" s="36"/>
      <c r="I16" s="38" t="s">
        <v>69</v>
      </c>
      <c r="J16" s="38">
        <f t="shared" si="0"/>
        <v>90</v>
      </c>
      <c r="K16" s="40" t="s">
        <v>74</v>
      </c>
      <c r="L16" s="40">
        <f t="shared" si="1"/>
        <v>90</v>
      </c>
      <c r="M16" s="40"/>
      <c r="N16" s="40"/>
      <c r="O16" s="25" t="s">
        <v>68</v>
      </c>
      <c r="P16" s="25">
        <f t="shared" si="2"/>
        <v>60</v>
      </c>
      <c r="Q16" s="27" t="s">
        <v>76</v>
      </c>
      <c r="R16" s="27">
        <f t="shared" si="3"/>
        <v>60</v>
      </c>
      <c r="S16" s="27"/>
      <c r="T16" s="27"/>
      <c r="U16" s="23" t="s">
        <v>72</v>
      </c>
      <c r="V16" s="23">
        <f t="shared" si="4"/>
        <v>60</v>
      </c>
      <c r="W16" s="42"/>
      <c r="X16" s="42"/>
      <c r="Y16" s="42" t="s">
        <v>78</v>
      </c>
      <c r="Z16" s="42">
        <f t="shared" si="5"/>
        <v>60</v>
      </c>
      <c r="AA16" s="17"/>
      <c r="AB16" s="17"/>
      <c r="AC16" s="19" t="s">
        <v>80</v>
      </c>
      <c r="AD16" s="19">
        <f t="shared" si="6"/>
        <v>60</v>
      </c>
      <c r="AE16" s="25" t="s">
        <v>93</v>
      </c>
      <c r="AF16" s="25">
        <f t="shared" si="7"/>
        <v>30</v>
      </c>
      <c r="AG16" s="27"/>
      <c r="AH16" s="27"/>
    </row>
    <row r="17" spans="1:34" ht="15" customHeight="1" x14ac:dyDescent="0.25">
      <c r="A17" s="5"/>
      <c r="B17" s="7" t="s">
        <v>27</v>
      </c>
      <c r="C17" s="8" t="s">
        <v>9</v>
      </c>
      <c r="D17" s="8">
        <v>3</v>
      </c>
      <c r="E17" s="34"/>
      <c r="F17" s="34"/>
      <c r="G17" s="36"/>
      <c r="H17" s="36"/>
      <c r="I17" s="38" t="s">
        <v>69</v>
      </c>
      <c r="J17" s="38">
        <f t="shared" si="0"/>
        <v>270</v>
      </c>
      <c r="K17" s="40" t="s">
        <v>74</v>
      </c>
      <c r="L17" s="40">
        <f t="shared" si="1"/>
        <v>270</v>
      </c>
      <c r="M17" s="40"/>
      <c r="N17" s="40"/>
      <c r="O17" s="25" t="s">
        <v>68</v>
      </c>
      <c r="P17" s="25">
        <f t="shared" si="2"/>
        <v>180</v>
      </c>
      <c r="Q17" s="27" t="s">
        <v>76</v>
      </c>
      <c r="R17" s="27">
        <f t="shared" si="3"/>
        <v>180</v>
      </c>
      <c r="S17" s="27"/>
      <c r="T17" s="27"/>
      <c r="U17" s="23" t="s">
        <v>72</v>
      </c>
      <c r="V17" s="23">
        <f t="shared" si="4"/>
        <v>180</v>
      </c>
      <c r="W17" s="42"/>
      <c r="X17" s="42"/>
      <c r="Y17" s="42" t="s">
        <v>78</v>
      </c>
      <c r="Z17" s="42">
        <f t="shared" si="5"/>
        <v>180</v>
      </c>
      <c r="AA17" s="17"/>
      <c r="AB17" s="17"/>
      <c r="AC17" s="19" t="s">
        <v>80</v>
      </c>
      <c r="AD17" s="19">
        <f t="shared" si="6"/>
        <v>180</v>
      </c>
      <c r="AE17" s="25" t="s">
        <v>93</v>
      </c>
      <c r="AF17" s="25">
        <f t="shared" si="7"/>
        <v>90</v>
      </c>
      <c r="AG17" s="27"/>
      <c r="AH17" s="27"/>
    </row>
    <row r="18" spans="1:34" ht="15" customHeight="1" x14ac:dyDescent="0.25">
      <c r="A18" s="5"/>
      <c r="B18" s="7" t="s">
        <v>8</v>
      </c>
      <c r="C18" s="8" t="s">
        <v>10</v>
      </c>
      <c r="D18" s="8">
        <v>2</v>
      </c>
      <c r="E18" s="34"/>
      <c r="F18" s="34"/>
      <c r="G18" s="36"/>
      <c r="H18" s="36"/>
      <c r="I18" s="38" t="s">
        <v>69</v>
      </c>
      <c r="J18" s="38">
        <f t="shared" si="0"/>
        <v>180</v>
      </c>
      <c r="K18" s="40" t="s">
        <v>74</v>
      </c>
      <c r="L18" s="40">
        <f t="shared" si="1"/>
        <v>180</v>
      </c>
      <c r="M18" s="40"/>
      <c r="N18" s="40"/>
      <c r="O18" s="25" t="s">
        <v>68</v>
      </c>
      <c r="P18" s="25">
        <f t="shared" si="2"/>
        <v>120</v>
      </c>
      <c r="Q18" s="27" t="s">
        <v>76</v>
      </c>
      <c r="R18" s="27">
        <f t="shared" si="3"/>
        <v>120</v>
      </c>
      <c r="S18" s="27"/>
      <c r="T18" s="27"/>
      <c r="U18" s="23" t="s">
        <v>72</v>
      </c>
      <c r="V18" s="23">
        <f t="shared" si="4"/>
        <v>120</v>
      </c>
      <c r="W18" s="42"/>
      <c r="X18" s="42"/>
      <c r="Y18" s="42" t="s">
        <v>78</v>
      </c>
      <c r="Z18" s="42">
        <f t="shared" si="5"/>
        <v>120</v>
      </c>
      <c r="AA18" s="17"/>
      <c r="AB18" s="17"/>
      <c r="AC18" s="19" t="s">
        <v>80</v>
      </c>
      <c r="AD18" s="19">
        <f t="shared" si="6"/>
        <v>120</v>
      </c>
      <c r="AE18" s="25" t="s">
        <v>93</v>
      </c>
      <c r="AF18" s="25">
        <f t="shared" si="7"/>
        <v>60</v>
      </c>
      <c r="AG18" s="27"/>
      <c r="AH18" s="27"/>
    </row>
    <row r="19" spans="1:34" ht="15" customHeight="1" x14ac:dyDescent="0.25">
      <c r="A19" s="5"/>
      <c r="B19" s="7" t="s">
        <v>34</v>
      </c>
      <c r="C19" s="8" t="s">
        <v>35</v>
      </c>
      <c r="D19" s="8">
        <v>2</v>
      </c>
      <c r="E19" s="34"/>
      <c r="F19" s="34"/>
      <c r="G19" s="36"/>
      <c r="H19" s="36"/>
      <c r="I19" s="38" t="s">
        <v>69</v>
      </c>
      <c r="J19" s="38">
        <f t="shared" si="0"/>
        <v>180</v>
      </c>
      <c r="K19" s="40" t="s">
        <v>74</v>
      </c>
      <c r="L19" s="40">
        <f t="shared" si="1"/>
        <v>180</v>
      </c>
      <c r="M19" s="40"/>
      <c r="N19" s="40"/>
      <c r="O19" s="25" t="s">
        <v>68</v>
      </c>
      <c r="P19" s="25">
        <f t="shared" si="2"/>
        <v>120</v>
      </c>
      <c r="Q19" s="27" t="s">
        <v>76</v>
      </c>
      <c r="R19" s="27">
        <f t="shared" si="3"/>
        <v>120</v>
      </c>
      <c r="S19" s="27"/>
      <c r="T19" s="27"/>
      <c r="U19" s="23" t="s">
        <v>72</v>
      </c>
      <c r="V19" s="23">
        <f t="shared" si="4"/>
        <v>120</v>
      </c>
      <c r="W19" s="42"/>
      <c r="X19" s="42"/>
      <c r="Y19" s="42" t="s">
        <v>78</v>
      </c>
      <c r="Z19" s="42">
        <f t="shared" si="5"/>
        <v>120</v>
      </c>
      <c r="AA19" s="17"/>
      <c r="AB19" s="17"/>
      <c r="AC19" s="19" t="s">
        <v>80</v>
      </c>
      <c r="AD19" s="19">
        <f t="shared" si="6"/>
        <v>120</v>
      </c>
      <c r="AE19" s="25" t="s">
        <v>93</v>
      </c>
      <c r="AF19" s="25">
        <f t="shared" si="7"/>
        <v>60</v>
      </c>
      <c r="AG19" s="27"/>
      <c r="AH19" s="27"/>
    </row>
    <row r="20" spans="1:34" ht="15" customHeight="1" x14ac:dyDescent="0.25">
      <c r="A20" s="6"/>
      <c r="B20" s="32"/>
      <c r="C20" s="28" t="s">
        <v>89</v>
      </c>
      <c r="D20" s="29">
        <f>SUM(D13:D19)</f>
        <v>12</v>
      </c>
      <c r="E20" s="34"/>
      <c r="F20" s="34"/>
      <c r="G20" s="36"/>
      <c r="H20" s="36"/>
      <c r="I20" s="38"/>
      <c r="J20" s="29">
        <f>SUM(J13:J19)</f>
        <v>1080</v>
      </c>
      <c r="K20" s="40"/>
      <c r="L20" s="29">
        <f>SUM(L13:L19)</f>
        <v>1080</v>
      </c>
      <c r="M20" s="40"/>
      <c r="N20" s="40"/>
      <c r="O20" s="25"/>
      <c r="P20" s="29">
        <f>SUM(P13:P19)</f>
        <v>720</v>
      </c>
      <c r="Q20" s="27"/>
      <c r="R20" s="29">
        <f>SUM(R13:R19)</f>
        <v>720</v>
      </c>
      <c r="S20" s="27"/>
      <c r="T20" s="27"/>
      <c r="U20" s="23"/>
      <c r="V20" s="29">
        <f>SUM(V13:V19)</f>
        <v>720</v>
      </c>
      <c r="W20" s="42"/>
      <c r="X20" s="42"/>
      <c r="Y20" s="42"/>
      <c r="Z20" s="29">
        <f>SUM(Z13:Z19)</f>
        <v>720</v>
      </c>
      <c r="AA20" s="17"/>
      <c r="AB20" s="17"/>
      <c r="AC20" s="19"/>
      <c r="AD20" s="29">
        <f>SUM(AD13:AD19)</f>
        <v>720</v>
      </c>
      <c r="AE20" s="25"/>
      <c r="AF20" s="29">
        <f>SUM(AF13:AF19)</f>
        <v>360</v>
      </c>
      <c r="AG20" s="27"/>
      <c r="AH20" s="29">
        <f>SUM(AH13:AH19)</f>
        <v>0</v>
      </c>
    </row>
    <row r="21" spans="1:34" ht="15" customHeight="1" x14ac:dyDescent="0.25">
      <c r="A21" s="5"/>
      <c r="B21" s="4"/>
      <c r="C21" s="8" t="s">
        <v>16</v>
      </c>
      <c r="D21" s="8">
        <v>1</v>
      </c>
      <c r="E21" s="34"/>
      <c r="F21" s="34"/>
      <c r="G21" s="36"/>
      <c r="H21" s="36"/>
      <c r="I21" s="38" t="s">
        <v>70</v>
      </c>
      <c r="J21" s="38">
        <f>90*D21</f>
        <v>90</v>
      </c>
      <c r="K21" s="40" t="s">
        <v>73</v>
      </c>
      <c r="L21" s="40">
        <f>105*D21</f>
        <v>105</v>
      </c>
      <c r="M21" s="40"/>
      <c r="N21" s="40"/>
      <c r="O21" s="25" t="s">
        <v>64</v>
      </c>
      <c r="P21" s="25">
        <f>60*D21</f>
        <v>60</v>
      </c>
      <c r="Q21" s="27" t="s">
        <v>75</v>
      </c>
      <c r="R21" s="27">
        <f>60*D21</f>
        <v>60</v>
      </c>
      <c r="S21" s="27"/>
      <c r="T21" s="27"/>
      <c r="U21" s="23" t="s">
        <v>65</v>
      </c>
      <c r="V21" s="23">
        <f>60*D21</f>
        <v>60</v>
      </c>
      <c r="W21" s="42"/>
      <c r="X21" s="42"/>
      <c r="Y21" s="42" t="s">
        <v>77</v>
      </c>
      <c r="Z21" s="42">
        <f>60*D21</f>
        <v>60</v>
      </c>
      <c r="AA21" s="17" t="s">
        <v>66</v>
      </c>
      <c r="AB21" s="17">
        <f>60*D21</f>
        <v>60</v>
      </c>
      <c r="AC21" s="19" t="s">
        <v>79</v>
      </c>
      <c r="AD21" s="19">
        <f>60*D21</f>
        <v>60</v>
      </c>
      <c r="AE21" s="25"/>
      <c r="AF21" s="25"/>
      <c r="AG21" s="27"/>
      <c r="AH21" s="27"/>
    </row>
    <row r="22" spans="1:34" ht="15" customHeight="1" x14ac:dyDescent="0.25">
      <c r="A22" s="4"/>
      <c r="B22" s="4"/>
      <c r="C22" s="8" t="s">
        <v>18</v>
      </c>
      <c r="D22" s="8">
        <v>1</v>
      </c>
      <c r="E22" s="34"/>
      <c r="F22" s="34"/>
      <c r="G22" s="36"/>
      <c r="H22" s="36"/>
      <c r="I22" s="38" t="s">
        <v>70</v>
      </c>
      <c r="J22" s="38">
        <f>90*D22</f>
        <v>90</v>
      </c>
      <c r="K22" s="40" t="s">
        <v>73</v>
      </c>
      <c r="L22" s="40">
        <f>105*D22</f>
        <v>105</v>
      </c>
      <c r="M22" s="40"/>
      <c r="N22" s="40"/>
      <c r="O22" s="25" t="s">
        <v>64</v>
      </c>
      <c r="P22" s="25">
        <f>60*D22</f>
        <v>60</v>
      </c>
      <c r="Q22" s="27" t="s">
        <v>75</v>
      </c>
      <c r="R22" s="27">
        <f>60*D22</f>
        <v>60</v>
      </c>
      <c r="S22" s="27"/>
      <c r="T22" s="27"/>
      <c r="U22" s="23" t="s">
        <v>65</v>
      </c>
      <c r="V22" s="23">
        <f>60*D22</f>
        <v>60</v>
      </c>
      <c r="W22" s="42"/>
      <c r="X22" s="42"/>
      <c r="Y22" s="42" t="s">
        <v>77</v>
      </c>
      <c r="Z22" s="42">
        <f>60*D22</f>
        <v>60</v>
      </c>
      <c r="AA22" s="17" t="s">
        <v>66</v>
      </c>
      <c r="AB22" s="17">
        <f t="shared" ref="AB22:AB25" si="8">60*D22</f>
        <v>60</v>
      </c>
      <c r="AC22" s="19" t="s">
        <v>79</v>
      </c>
      <c r="AD22" s="19">
        <f>60*D22</f>
        <v>60</v>
      </c>
      <c r="AE22" s="25"/>
      <c r="AF22" s="25"/>
      <c r="AG22" s="27"/>
      <c r="AH22" s="27"/>
    </row>
    <row r="23" spans="1:34" ht="15" customHeight="1" x14ac:dyDescent="0.25">
      <c r="A23" s="4"/>
      <c r="B23" s="4"/>
      <c r="C23" s="8" t="s">
        <v>19</v>
      </c>
      <c r="D23" s="8">
        <v>1</v>
      </c>
      <c r="E23" s="34"/>
      <c r="F23" s="34"/>
      <c r="G23" s="36"/>
      <c r="H23" s="36"/>
      <c r="I23" s="38" t="s">
        <v>70</v>
      </c>
      <c r="J23" s="38">
        <f>90*D23</f>
        <v>90</v>
      </c>
      <c r="K23" s="40" t="s">
        <v>73</v>
      </c>
      <c r="L23" s="40">
        <f>105*D23</f>
        <v>105</v>
      </c>
      <c r="M23" s="40"/>
      <c r="N23" s="40"/>
      <c r="O23" s="25" t="s">
        <v>64</v>
      </c>
      <c r="P23" s="25">
        <f>60*D23</f>
        <v>60</v>
      </c>
      <c r="Q23" s="27" t="s">
        <v>75</v>
      </c>
      <c r="R23" s="27">
        <f>60*D23</f>
        <v>60</v>
      </c>
      <c r="S23" s="27"/>
      <c r="T23" s="27"/>
      <c r="U23" s="23" t="s">
        <v>65</v>
      </c>
      <c r="V23" s="23">
        <f>60*D23</f>
        <v>60</v>
      </c>
      <c r="W23" s="42"/>
      <c r="X23" s="42"/>
      <c r="Y23" s="42" t="s">
        <v>77</v>
      </c>
      <c r="Z23" s="42">
        <f>60*D23</f>
        <v>60</v>
      </c>
      <c r="AA23" s="17" t="s">
        <v>66</v>
      </c>
      <c r="AB23" s="17">
        <f t="shared" si="8"/>
        <v>60</v>
      </c>
      <c r="AC23" s="19" t="s">
        <v>79</v>
      </c>
      <c r="AD23" s="19">
        <f>60*D23</f>
        <v>60</v>
      </c>
      <c r="AE23" s="25"/>
      <c r="AF23" s="25"/>
      <c r="AG23" s="27"/>
      <c r="AH23" s="27"/>
    </row>
    <row r="24" spans="1:34" ht="15" customHeight="1" x14ac:dyDescent="0.25">
      <c r="A24" s="4"/>
      <c r="B24" s="4"/>
      <c r="C24" s="8" t="s">
        <v>20</v>
      </c>
      <c r="D24" s="8">
        <v>1</v>
      </c>
      <c r="E24" s="34"/>
      <c r="F24" s="34"/>
      <c r="G24" s="36"/>
      <c r="H24" s="36"/>
      <c r="I24" s="38" t="s">
        <v>70</v>
      </c>
      <c r="J24" s="38">
        <f>90*D24</f>
        <v>90</v>
      </c>
      <c r="K24" s="40" t="s">
        <v>73</v>
      </c>
      <c r="L24" s="40">
        <f>105*D24</f>
        <v>105</v>
      </c>
      <c r="M24" s="40"/>
      <c r="N24" s="40"/>
      <c r="O24" s="25" t="s">
        <v>64</v>
      </c>
      <c r="P24" s="25">
        <f>60*D24</f>
        <v>60</v>
      </c>
      <c r="Q24" s="27" t="s">
        <v>75</v>
      </c>
      <c r="R24" s="27">
        <f>60*D24</f>
        <v>60</v>
      </c>
      <c r="S24" s="27"/>
      <c r="T24" s="27"/>
      <c r="U24" s="23" t="s">
        <v>65</v>
      </c>
      <c r="V24" s="23">
        <f>60*D24</f>
        <v>60</v>
      </c>
      <c r="W24" s="42"/>
      <c r="X24" s="42"/>
      <c r="Y24" s="42" t="s">
        <v>77</v>
      </c>
      <c r="Z24" s="42">
        <f>60*D24</f>
        <v>60</v>
      </c>
      <c r="AA24" s="17" t="s">
        <v>66</v>
      </c>
      <c r="AB24" s="17">
        <f t="shared" si="8"/>
        <v>60</v>
      </c>
      <c r="AC24" s="19" t="s">
        <v>79</v>
      </c>
      <c r="AD24" s="19">
        <f>60*D24</f>
        <v>60</v>
      </c>
      <c r="AE24" s="25"/>
      <c r="AF24" s="25"/>
      <c r="AG24" s="27"/>
      <c r="AH24" s="27"/>
    </row>
    <row r="25" spans="1:34" ht="15" customHeight="1" x14ac:dyDescent="0.25">
      <c r="A25" s="4"/>
      <c r="B25" s="4"/>
      <c r="C25" s="8" t="s">
        <v>21</v>
      </c>
      <c r="D25" s="8">
        <v>1</v>
      </c>
      <c r="E25" s="34"/>
      <c r="F25" s="34"/>
      <c r="G25" s="36"/>
      <c r="H25" s="36"/>
      <c r="I25" s="38" t="s">
        <v>70</v>
      </c>
      <c r="J25" s="38">
        <f>90*D25</f>
        <v>90</v>
      </c>
      <c r="K25" s="40" t="s">
        <v>73</v>
      </c>
      <c r="L25" s="40">
        <f>105*D25</f>
        <v>105</v>
      </c>
      <c r="M25" s="40"/>
      <c r="N25" s="40"/>
      <c r="O25" s="25" t="s">
        <v>64</v>
      </c>
      <c r="P25" s="25">
        <f>60*D25</f>
        <v>60</v>
      </c>
      <c r="Q25" s="27" t="s">
        <v>75</v>
      </c>
      <c r="R25" s="27">
        <f>60*D25</f>
        <v>60</v>
      </c>
      <c r="S25" s="27"/>
      <c r="T25" s="27"/>
      <c r="U25" s="23" t="s">
        <v>65</v>
      </c>
      <c r="V25" s="23">
        <f>60*D25</f>
        <v>60</v>
      </c>
      <c r="W25" s="42"/>
      <c r="X25" s="42"/>
      <c r="Y25" s="42" t="s">
        <v>77</v>
      </c>
      <c r="Z25" s="42">
        <f>60*D25</f>
        <v>60</v>
      </c>
      <c r="AA25" s="17" t="s">
        <v>66</v>
      </c>
      <c r="AB25" s="17">
        <f t="shared" si="8"/>
        <v>60</v>
      </c>
      <c r="AC25" s="19" t="s">
        <v>79</v>
      </c>
      <c r="AD25" s="19">
        <f>60*D25</f>
        <v>60</v>
      </c>
      <c r="AE25" s="25"/>
      <c r="AF25" s="25"/>
      <c r="AG25" s="27"/>
      <c r="AH25" s="27"/>
    </row>
    <row r="26" spans="1:34" ht="15" customHeight="1" x14ac:dyDescent="0.25">
      <c r="A26" s="28"/>
      <c r="B26" s="28"/>
      <c r="C26" s="28" t="s">
        <v>89</v>
      </c>
      <c r="D26" s="44">
        <f>SUM(D21:D25)</f>
        <v>5</v>
      </c>
      <c r="E26" s="34"/>
      <c r="F26" s="34"/>
      <c r="G26" s="36"/>
      <c r="H26" s="36"/>
      <c r="I26" s="38"/>
      <c r="J26" s="44">
        <f>SUM(J21:J25)</f>
        <v>450</v>
      </c>
      <c r="K26" s="40"/>
      <c r="L26" s="44">
        <f>SUM(L21:L25)</f>
        <v>525</v>
      </c>
      <c r="M26" s="40"/>
      <c r="N26" s="40"/>
      <c r="O26" s="25"/>
      <c r="P26" s="44">
        <f>SUM(P21:P25)</f>
        <v>300</v>
      </c>
      <c r="Q26" s="27"/>
      <c r="R26" s="44">
        <f>SUM(R21:R25)</f>
        <v>300</v>
      </c>
      <c r="S26" s="27"/>
      <c r="T26" s="27"/>
      <c r="U26" s="23"/>
      <c r="V26" s="44">
        <f>SUM(V21:V25)</f>
        <v>300</v>
      </c>
      <c r="W26" s="42"/>
      <c r="X26" s="42"/>
      <c r="Y26" s="42"/>
      <c r="Z26" s="44">
        <f>SUM(Z21:Z25)</f>
        <v>300</v>
      </c>
      <c r="AA26" s="17"/>
      <c r="AB26" s="44">
        <f>SUM(AB21:AB25)</f>
        <v>300</v>
      </c>
      <c r="AC26" s="19"/>
      <c r="AD26" s="44">
        <f>SUM(AD21:AD25)</f>
        <v>300</v>
      </c>
      <c r="AE26" s="25"/>
      <c r="AF26" s="44">
        <f>SUM(AF21:AF25)</f>
        <v>0</v>
      </c>
      <c r="AG26" s="27"/>
      <c r="AH26" s="44">
        <f>SUM(AH21:AH25)</f>
        <v>0</v>
      </c>
    </row>
    <row r="27" spans="1:34" ht="15" customHeight="1" x14ac:dyDescent="0.25">
      <c r="A27" s="9" t="s">
        <v>44</v>
      </c>
      <c r="B27" s="9"/>
      <c r="C27" s="5"/>
      <c r="D27" s="5"/>
      <c r="E27" s="34"/>
      <c r="F27" s="34"/>
      <c r="G27" s="36"/>
      <c r="H27" s="36"/>
      <c r="I27" s="38"/>
      <c r="J27" s="38"/>
      <c r="K27" s="40"/>
      <c r="L27" s="40"/>
      <c r="M27" s="40"/>
      <c r="N27" s="40"/>
      <c r="O27" s="25"/>
      <c r="P27" s="25"/>
      <c r="Q27" s="27"/>
      <c r="R27" s="27"/>
      <c r="S27" s="27"/>
      <c r="T27" s="27"/>
      <c r="U27" s="23"/>
      <c r="V27" s="23"/>
      <c r="W27" s="42"/>
      <c r="X27" s="42"/>
      <c r="Y27" s="42"/>
      <c r="Z27" s="42"/>
      <c r="AA27" s="17"/>
      <c r="AB27" s="17"/>
      <c r="AC27" s="19"/>
      <c r="AD27" s="19"/>
      <c r="AE27" s="25"/>
      <c r="AF27" s="25"/>
      <c r="AG27" s="27"/>
      <c r="AH27" s="27"/>
    </row>
    <row r="28" spans="1:34" ht="15" customHeight="1" x14ac:dyDescent="0.25">
      <c r="A28" s="5"/>
      <c r="B28" s="12" t="s">
        <v>8</v>
      </c>
      <c r="C28" s="13" t="s">
        <v>24</v>
      </c>
      <c r="D28" s="13">
        <v>2</v>
      </c>
      <c r="E28" s="34" t="s">
        <v>59</v>
      </c>
      <c r="F28" s="34">
        <f>60*D28</f>
        <v>120</v>
      </c>
      <c r="G28" s="36" t="s">
        <v>62</v>
      </c>
      <c r="H28" s="36">
        <f>60*D28</f>
        <v>120</v>
      </c>
      <c r="I28" s="38"/>
      <c r="J28" s="38"/>
      <c r="K28" s="40"/>
      <c r="L28" s="40"/>
      <c r="M28" s="40"/>
      <c r="N28" s="40"/>
      <c r="O28" s="25"/>
      <c r="P28" s="25"/>
      <c r="Q28" s="27"/>
      <c r="R28" s="27"/>
      <c r="S28" s="27"/>
      <c r="T28" s="27"/>
      <c r="U28" s="23"/>
      <c r="V28" s="23"/>
      <c r="W28" s="42"/>
      <c r="X28" s="42"/>
      <c r="Y28" s="42"/>
      <c r="Z28" s="42"/>
      <c r="AA28" s="17"/>
      <c r="AB28" s="17"/>
      <c r="AC28" s="19"/>
      <c r="AD28" s="19"/>
      <c r="AE28" s="25" t="s">
        <v>58</v>
      </c>
      <c r="AF28" s="25">
        <f>30*D28</f>
        <v>60</v>
      </c>
      <c r="AG28" s="27"/>
      <c r="AH28" s="27"/>
    </row>
    <row r="29" spans="1:34" ht="15" customHeight="1" x14ac:dyDescent="0.25">
      <c r="A29" s="5"/>
      <c r="B29" s="12" t="s">
        <v>36</v>
      </c>
      <c r="C29" s="13" t="s">
        <v>11</v>
      </c>
      <c r="D29" s="13">
        <v>1</v>
      </c>
      <c r="E29" s="34" t="s">
        <v>59</v>
      </c>
      <c r="F29" s="34">
        <f>60*D29</f>
        <v>60</v>
      </c>
      <c r="G29" s="36" t="s">
        <v>62</v>
      </c>
      <c r="H29" s="36">
        <f>60*D29</f>
        <v>60</v>
      </c>
      <c r="I29" s="38"/>
      <c r="J29" s="38"/>
      <c r="K29" s="40"/>
      <c r="L29" s="40"/>
      <c r="M29" s="40"/>
      <c r="N29" s="40"/>
      <c r="O29" s="25"/>
      <c r="P29" s="25"/>
      <c r="Q29" s="27"/>
      <c r="R29" s="27"/>
      <c r="S29" s="27"/>
      <c r="T29" s="27"/>
      <c r="U29" s="23"/>
      <c r="V29" s="23"/>
      <c r="W29" s="42"/>
      <c r="X29" s="42"/>
      <c r="Y29" s="42"/>
      <c r="Z29" s="42"/>
      <c r="AA29" s="17"/>
      <c r="AB29" s="17"/>
      <c r="AC29" s="19"/>
      <c r="AD29" s="19"/>
      <c r="AE29" s="25" t="s">
        <v>58</v>
      </c>
      <c r="AF29" s="25">
        <f>30*D29</f>
        <v>30</v>
      </c>
      <c r="AG29" s="27"/>
      <c r="AH29" s="27"/>
    </row>
    <row r="30" spans="1:34" ht="15" customHeight="1" x14ac:dyDescent="0.25">
      <c r="A30" s="5"/>
      <c r="B30" s="7" t="s">
        <v>37</v>
      </c>
      <c r="C30" s="8" t="s">
        <v>4</v>
      </c>
      <c r="D30" s="8">
        <v>1</v>
      </c>
      <c r="E30" s="34" t="s">
        <v>59</v>
      </c>
      <c r="F30" s="34">
        <f>60*D30</f>
        <v>60</v>
      </c>
      <c r="G30" s="36" t="s">
        <v>62</v>
      </c>
      <c r="H30" s="36">
        <f>60*D30</f>
        <v>60</v>
      </c>
      <c r="I30" s="38"/>
      <c r="J30" s="38"/>
      <c r="K30" s="40"/>
      <c r="L30" s="40"/>
      <c r="M30" s="40"/>
      <c r="N30" s="40"/>
      <c r="O30" s="25"/>
      <c r="P30" s="25"/>
      <c r="Q30" s="27"/>
      <c r="R30" s="27"/>
      <c r="S30" s="27"/>
      <c r="T30" s="27"/>
      <c r="U30" s="23"/>
      <c r="V30" s="23"/>
      <c r="W30" s="42"/>
      <c r="X30" s="42"/>
      <c r="Y30" s="42"/>
      <c r="Z30" s="42"/>
      <c r="AA30" s="17"/>
      <c r="AB30" s="17"/>
      <c r="AC30" s="19"/>
      <c r="AD30" s="19"/>
      <c r="AE30" s="25" t="s">
        <v>58</v>
      </c>
      <c r="AF30" s="25">
        <f>30*D30</f>
        <v>30</v>
      </c>
      <c r="AG30" s="27"/>
      <c r="AH30" s="27"/>
    </row>
    <row r="31" spans="1:34" ht="15" customHeight="1" x14ac:dyDescent="0.25">
      <c r="A31" s="28"/>
      <c r="B31" s="28"/>
      <c r="C31" s="28"/>
      <c r="D31" s="28">
        <f>SUM(D28:D30)</f>
        <v>4</v>
      </c>
      <c r="E31" s="34"/>
      <c r="F31" s="28">
        <f>SUM(F28:F30)</f>
        <v>240</v>
      </c>
      <c r="G31" s="36"/>
      <c r="H31" s="28">
        <f>SUM(H28:H30)</f>
        <v>240</v>
      </c>
      <c r="I31" s="38"/>
      <c r="J31" s="38"/>
      <c r="K31" s="40"/>
      <c r="L31" s="40"/>
      <c r="M31" s="40"/>
      <c r="N31" s="40"/>
      <c r="O31" s="25"/>
      <c r="P31" s="25"/>
      <c r="Q31" s="27"/>
      <c r="R31" s="27"/>
      <c r="S31" s="27"/>
      <c r="T31" s="27"/>
      <c r="U31" s="23"/>
      <c r="V31" s="23"/>
      <c r="W31" s="42"/>
      <c r="X31" s="42"/>
      <c r="Y31" s="42"/>
      <c r="Z31" s="42"/>
      <c r="AA31" s="17"/>
      <c r="AB31" s="17"/>
      <c r="AC31" s="19"/>
      <c r="AD31" s="19"/>
      <c r="AE31" s="25"/>
      <c r="AF31" s="28">
        <f>SUM(AF28:AF30)</f>
        <v>120</v>
      </c>
      <c r="AG31" s="27"/>
      <c r="AH31" s="28">
        <f>SUM(AH28:AH30)</f>
        <v>0</v>
      </c>
    </row>
    <row r="32" spans="1:34" ht="15" customHeight="1" x14ac:dyDescent="0.25">
      <c r="A32" s="50" t="s">
        <v>42</v>
      </c>
      <c r="B32" s="50"/>
      <c r="C32" s="4" t="s">
        <v>41</v>
      </c>
      <c r="D32" s="4"/>
      <c r="E32" s="34"/>
      <c r="F32" s="34"/>
      <c r="G32" s="36"/>
      <c r="H32" s="36"/>
      <c r="I32" s="38"/>
      <c r="J32" s="38"/>
      <c r="K32" s="40"/>
      <c r="L32" s="40"/>
      <c r="M32" s="40"/>
      <c r="N32" s="40"/>
      <c r="O32" s="25"/>
      <c r="P32" s="25"/>
      <c r="Q32" s="27"/>
      <c r="R32" s="27"/>
      <c r="S32" s="27"/>
      <c r="T32" s="27"/>
      <c r="U32" s="23"/>
      <c r="V32" s="23"/>
      <c r="W32" s="42"/>
      <c r="X32" s="42"/>
      <c r="Y32" s="42"/>
      <c r="Z32" s="42"/>
      <c r="AA32" s="17"/>
      <c r="AB32" s="17"/>
      <c r="AC32" s="19"/>
      <c r="AD32" s="19"/>
      <c r="AE32" s="25"/>
      <c r="AF32" s="25"/>
      <c r="AG32" s="27"/>
      <c r="AH32" s="27"/>
    </row>
    <row r="33" spans="1:34" ht="15" customHeight="1" x14ac:dyDescent="0.25">
      <c r="A33" s="5"/>
      <c r="B33" s="8" t="s">
        <v>13</v>
      </c>
      <c r="C33" s="8" t="s">
        <v>23</v>
      </c>
      <c r="D33" s="8">
        <v>1</v>
      </c>
      <c r="E33" s="34" t="s">
        <v>61</v>
      </c>
      <c r="F33" s="34">
        <f>30*D33</f>
        <v>30</v>
      </c>
      <c r="G33" s="36"/>
      <c r="H33" s="36"/>
      <c r="I33" s="38"/>
      <c r="J33" s="38"/>
      <c r="K33" s="40"/>
      <c r="L33" s="40"/>
      <c r="M33" s="40"/>
      <c r="N33" s="40"/>
      <c r="O33" s="25"/>
      <c r="P33" s="25"/>
      <c r="Q33" s="27"/>
      <c r="R33" s="27"/>
      <c r="S33" s="27"/>
      <c r="T33" s="27"/>
      <c r="U33" s="23"/>
      <c r="V33" s="23"/>
      <c r="W33" s="42"/>
      <c r="X33" s="42"/>
      <c r="Y33" s="42"/>
      <c r="Z33" s="42"/>
      <c r="AA33" s="17"/>
      <c r="AB33" s="17"/>
      <c r="AC33" s="19"/>
      <c r="AD33" s="19"/>
      <c r="AE33" s="25"/>
      <c r="AF33" s="25"/>
      <c r="AG33" s="27" t="s">
        <v>87</v>
      </c>
      <c r="AH33" s="27">
        <v>51</v>
      </c>
    </row>
    <row r="34" spans="1:34" ht="15" customHeight="1" x14ac:dyDescent="0.25">
      <c r="A34" s="5"/>
      <c r="B34" s="8" t="s">
        <v>25</v>
      </c>
      <c r="C34" s="8" t="s">
        <v>22</v>
      </c>
      <c r="D34" s="8">
        <v>1</v>
      </c>
      <c r="E34" s="34" t="s">
        <v>61</v>
      </c>
      <c r="F34" s="34">
        <f>30*D34</f>
        <v>30</v>
      </c>
      <c r="G34" s="36"/>
      <c r="H34" s="36"/>
      <c r="I34" s="38"/>
      <c r="J34" s="38"/>
      <c r="K34" s="40"/>
      <c r="L34" s="40"/>
      <c r="M34" s="40"/>
      <c r="N34" s="40"/>
      <c r="O34" s="25"/>
      <c r="P34" s="25"/>
      <c r="Q34" s="27"/>
      <c r="R34" s="27"/>
      <c r="S34" s="27"/>
      <c r="T34" s="27"/>
      <c r="U34" s="23"/>
      <c r="V34" s="23"/>
      <c r="W34" s="42"/>
      <c r="X34" s="42"/>
      <c r="Y34" s="42"/>
      <c r="Z34" s="42"/>
      <c r="AA34" s="17"/>
      <c r="AB34" s="17"/>
      <c r="AC34" s="19"/>
      <c r="AD34" s="19"/>
      <c r="AE34" s="25"/>
      <c r="AF34" s="25"/>
      <c r="AG34" s="27" t="s">
        <v>87</v>
      </c>
      <c r="AH34" s="27">
        <f>24*3</f>
        <v>72</v>
      </c>
    </row>
    <row r="35" spans="1:34" ht="15" customHeight="1" x14ac:dyDescent="0.25">
      <c r="A35" s="29"/>
      <c r="B35" s="29"/>
      <c r="C35" s="29"/>
      <c r="D35" s="44">
        <f>SUM(D33:D34)</f>
        <v>2</v>
      </c>
      <c r="E35" s="34"/>
      <c r="F35" s="44">
        <f>SUM(F33:F34)</f>
        <v>60</v>
      </c>
      <c r="G35" s="36"/>
      <c r="H35" s="36"/>
      <c r="I35" s="38"/>
      <c r="J35" s="38"/>
      <c r="K35" s="40"/>
      <c r="L35" s="40"/>
      <c r="M35" s="40"/>
      <c r="N35" s="40"/>
      <c r="O35" s="25"/>
      <c r="P35" s="25"/>
      <c r="Q35" s="27"/>
      <c r="R35" s="27"/>
      <c r="S35" s="27"/>
      <c r="T35" s="27"/>
      <c r="U35" s="23"/>
      <c r="V35" s="23"/>
      <c r="W35" s="42"/>
      <c r="X35" s="42"/>
      <c r="Y35" s="42"/>
      <c r="Z35" s="42"/>
      <c r="AA35" s="17"/>
      <c r="AB35" s="17"/>
      <c r="AC35" s="19"/>
      <c r="AD35" s="19"/>
      <c r="AE35" s="25"/>
      <c r="AF35" s="25"/>
      <c r="AG35" s="27"/>
      <c r="AH35" s="44">
        <f>SUM(AH33:AH34)</f>
        <v>123</v>
      </c>
    </row>
    <row r="36" spans="1:34" ht="15" customHeight="1" x14ac:dyDescent="0.25">
      <c r="A36" s="49" t="s">
        <v>43</v>
      </c>
      <c r="B36" s="49"/>
      <c r="C36" s="5" t="s">
        <v>38</v>
      </c>
      <c r="D36" s="5"/>
      <c r="E36" s="34"/>
      <c r="F36" s="34"/>
      <c r="G36" s="36"/>
      <c r="H36" s="36"/>
      <c r="I36" s="38"/>
      <c r="J36" s="38"/>
      <c r="K36" s="40"/>
      <c r="L36" s="40"/>
      <c r="M36" s="40"/>
      <c r="N36" s="40"/>
      <c r="O36" s="25"/>
      <c r="P36" s="25"/>
      <c r="Q36" s="27"/>
      <c r="R36" s="27"/>
      <c r="S36" s="27"/>
      <c r="T36" s="27"/>
      <c r="U36" s="23"/>
      <c r="V36" s="23"/>
      <c r="W36" s="42"/>
      <c r="X36" s="42"/>
      <c r="Y36" s="42"/>
      <c r="Z36" s="42"/>
      <c r="AA36" s="17"/>
      <c r="AB36" s="17"/>
      <c r="AC36" s="19"/>
      <c r="AD36" s="19"/>
      <c r="AE36" s="25"/>
      <c r="AF36" s="25"/>
      <c r="AG36" s="27"/>
      <c r="AH36" s="27"/>
    </row>
    <row r="37" spans="1:34" ht="15" customHeight="1" x14ac:dyDescent="0.25">
      <c r="A37" s="5"/>
      <c r="B37" s="14" t="s">
        <v>8</v>
      </c>
      <c r="C37" s="13" t="s">
        <v>39</v>
      </c>
      <c r="D37" s="13">
        <v>2</v>
      </c>
      <c r="E37" s="34" t="s">
        <v>59</v>
      </c>
      <c r="F37" s="34">
        <f>60*D37</f>
        <v>120</v>
      </c>
      <c r="G37" s="36"/>
      <c r="H37" s="36"/>
      <c r="I37" s="38"/>
      <c r="J37" s="38"/>
      <c r="K37" s="40"/>
      <c r="L37" s="40"/>
      <c r="M37" s="40"/>
      <c r="N37" s="40"/>
      <c r="O37" s="25"/>
      <c r="P37" s="25"/>
      <c r="Q37" s="27"/>
      <c r="R37" s="27"/>
      <c r="S37" s="27"/>
      <c r="T37" s="27"/>
      <c r="U37" s="23"/>
      <c r="V37" s="23"/>
      <c r="W37" s="42"/>
      <c r="X37" s="42"/>
      <c r="Y37" s="42"/>
      <c r="Z37" s="42"/>
      <c r="AA37" s="17"/>
      <c r="AB37" s="17"/>
      <c r="AC37" s="19"/>
      <c r="AD37" s="19"/>
      <c r="AE37" s="25" t="s">
        <v>58</v>
      </c>
      <c r="AF37" s="25">
        <v>30</v>
      </c>
      <c r="AG37" s="27"/>
      <c r="AH37" s="27"/>
    </row>
    <row r="38" spans="1:34" ht="15" customHeight="1" x14ac:dyDescent="0.25">
      <c r="A38" s="5"/>
      <c r="B38" s="12" t="s">
        <v>40</v>
      </c>
      <c r="C38" s="13" t="s">
        <v>12</v>
      </c>
      <c r="D38" s="13">
        <v>1</v>
      </c>
      <c r="E38" s="34" t="s">
        <v>59</v>
      </c>
      <c r="F38" s="34">
        <f>60*D38</f>
        <v>60</v>
      </c>
      <c r="G38" s="36"/>
      <c r="H38" s="36"/>
      <c r="I38" s="38"/>
      <c r="J38" s="38"/>
      <c r="K38" s="40"/>
      <c r="L38" s="40"/>
      <c r="M38" s="40"/>
      <c r="N38" s="40"/>
      <c r="O38" s="25"/>
      <c r="P38" s="25"/>
      <c r="Q38" s="27"/>
      <c r="R38" s="27"/>
      <c r="S38" s="27"/>
      <c r="T38" s="27"/>
      <c r="U38" s="23"/>
      <c r="V38" s="23"/>
      <c r="W38" s="42"/>
      <c r="X38" s="42"/>
      <c r="Y38" s="42"/>
      <c r="Z38" s="42"/>
      <c r="AA38" s="17"/>
      <c r="AB38" s="17"/>
      <c r="AC38" s="19"/>
      <c r="AD38" s="19"/>
      <c r="AE38" s="25" t="s">
        <v>58</v>
      </c>
      <c r="AF38" s="25">
        <v>30</v>
      </c>
      <c r="AG38" s="27"/>
      <c r="AH38" s="27"/>
    </row>
    <row r="39" spans="1:34" ht="15" customHeight="1" x14ac:dyDescent="0.25">
      <c r="A39" s="28"/>
      <c r="B39" s="28"/>
      <c r="C39" s="28"/>
      <c r="D39" s="28">
        <f>SUM(D37:D38)</f>
        <v>3</v>
      </c>
      <c r="E39" s="34"/>
      <c r="F39" s="28">
        <f>SUM(F37:F38)</f>
        <v>180</v>
      </c>
      <c r="G39" s="36"/>
      <c r="H39" s="36"/>
      <c r="I39" s="38"/>
      <c r="J39" s="38"/>
      <c r="K39" s="40"/>
      <c r="L39" s="40"/>
      <c r="M39" s="40"/>
      <c r="N39" s="40"/>
      <c r="O39" s="25"/>
      <c r="P39" s="25"/>
      <c r="Q39" s="27"/>
      <c r="R39" s="27"/>
      <c r="S39" s="27"/>
      <c r="T39" s="27"/>
      <c r="U39" s="23"/>
      <c r="V39" s="23"/>
      <c r="W39" s="42"/>
      <c r="X39" s="42"/>
      <c r="Y39" s="42"/>
      <c r="Z39" s="42"/>
      <c r="AA39" s="17"/>
      <c r="AB39" s="17"/>
      <c r="AC39" s="19"/>
      <c r="AD39" s="19"/>
      <c r="AE39" s="25">
        <f>SUM(D37:D38)</f>
        <v>3</v>
      </c>
      <c r="AF39" s="28">
        <f>SUM(AF37:AF38)</f>
        <v>60</v>
      </c>
      <c r="AG39" s="27"/>
      <c r="AH39" s="27"/>
    </row>
    <row r="40" spans="1:34" ht="15" customHeight="1" x14ac:dyDescent="0.25">
      <c r="A40" s="5"/>
      <c r="B40" s="5"/>
      <c r="C40" s="13" t="s">
        <v>26</v>
      </c>
      <c r="D40" s="5">
        <v>1</v>
      </c>
      <c r="E40" s="34" t="s">
        <v>62</v>
      </c>
      <c r="F40" s="34">
        <f>60*D40</f>
        <v>60</v>
      </c>
      <c r="G40" s="36"/>
      <c r="H40" s="36"/>
      <c r="I40" s="38"/>
      <c r="J40" s="38"/>
      <c r="K40" s="40"/>
      <c r="L40" s="40"/>
      <c r="M40" s="40"/>
      <c r="N40" s="40"/>
      <c r="O40" s="25"/>
      <c r="P40" s="25"/>
      <c r="Q40" s="27"/>
      <c r="R40" s="27"/>
      <c r="S40" s="27"/>
      <c r="T40" s="27"/>
      <c r="U40" s="23"/>
      <c r="V40" s="23"/>
      <c r="W40" s="42"/>
      <c r="X40" s="42"/>
      <c r="Y40" s="42"/>
      <c r="Z40" s="42"/>
      <c r="AA40" s="17"/>
      <c r="AB40" s="17"/>
      <c r="AC40" s="19"/>
      <c r="AD40" s="19"/>
      <c r="AE40" s="25"/>
      <c r="AF40" s="25"/>
      <c r="AG40" s="27"/>
      <c r="AH40" s="27"/>
    </row>
    <row r="41" spans="1:34" ht="15" customHeight="1" x14ac:dyDescent="0.25">
      <c r="A41" s="11" t="s">
        <v>45</v>
      </c>
      <c r="B41" s="5"/>
      <c r="C41" s="5"/>
      <c r="D41" s="5"/>
      <c r="E41" s="34"/>
      <c r="F41" s="34"/>
      <c r="G41" s="36"/>
      <c r="H41" s="36"/>
      <c r="I41" s="38"/>
      <c r="J41" s="38"/>
      <c r="K41" s="40"/>
      <c r="L41" s="40"/>
      <c r="M41" s="40"/>
      <c r="N41" s="40"/>
      <c r="O41" s="25"/>
      <c r="P41" s="25"/>
      <c r="Q41" s="27"/>
      <c r="R41" s="27"/>
      <c r="S41" s="27"/>
      <c r="T41" s="27"/>
      <c r="U41" s="23"/>
      <c r="V41" s="23"/>
      <c r="W41" s="42"/>
      <c r="X41" s="42"/>
      <c r="Y41" s="42"/>
      <c r="Z41" s="42"/>
      <c r="AA41" s="17"/>
      <c r="AB41" s="17"/>
      <c r="AC41" s="19"/>
      <c r="AD41" s="19"/>
      <c r="AE41" s="25"/>
      <c r="AF41" s="25"/>
      <c r="AG41" s="27"/>
      <c r="AH41" s="27"/>
    </row>
    <row r="42" spans="1:34" ht="15" customHeight="1" x14ac:dyDescent="0.25">
      <c r="A42" s="5"/>
      <c r="B42" s="5" t="s">
        <v>46</v>
      </c>
      <c r="C42" s="5" t="s">
        <v>50</v>
      </c>
      <c r="D42" s="5">
        <v>3</v>
      </c>
      <c r="E42" s="34" t="s">
        <v>61</v>
      </c>
      <c r="F42" s="34">
        <f>90*D42</f>
        <v>270</v>
      </c>
      <c r="G42" s="36"/>
      <c r="H42" s="36"/>
      <c r="I42" s="38"/>
      <c r="J42" s="38"/>
      <c r="K42" s="40"/>
      <c r="L42" s="40"/>
      <c r="M42" s="40"/>
      <c r="N42" s="40"/>
      <c r="O42" s="25"/>
      <c r="P42" s="25"/>
      <c r="Q42" s="27"/>
      <c r="R42" s="27"/>
      <c r="S42" s="27"/>
      <c r="T42" s="27"/>
      <c r="U42" s="23"/>
      <c r="V42" s="23"/>
      <c r="W42" s="42"/>
      <c r="X42" s="42"/>
      <c r="Y42" s="42"/>
      <c r="Z42" s="42"/>
      <c r="AA42" s="17"/>
      <c r="AB42" s="17"/>
      <c r="AC42" s="19"/>
      <c r="AD42" s="19"/>
      <c r="AE42" s="25"/>
      <c r="AF42" s="25"/>
      <c r="AG42" s="27"/>
      <c r="AH42" s="27"/>
    </row>
    <row r="43" spans="1:34" ht="15" customHeight="1" x14ac:dyDescent="0.25">
      <c r="A43" s="5"/>
      <c r="B43" s="5" t="s">
        <v>47</v>
      </c>
      <c r="C43" s="5" t="s">
        <v>49</v>
      </c>
      <c r="D43" s="5">
        <v>8</v>
      </c>
      <c r="E43" s="34" t="s">
        <v>62</v>
      </c>
      <c r="F43" s="34">
        <f>30*D43</f>
        <v>240</v>
      </c>
      <c r="G43" s="36"/>
      <c r="H43" s="36"/>
      <c r="I43" s="38"/>
      <c r="J43" s="38"/>
      <c r="K43" s="40"/>
      <c r="L43" s="40"/>
      <c r="M43" s="40"/>
      <c r="N43" s="40"/>
      <c r="O43" s="25"/>
      <c r="P43" s="25"/>
      <c r="Q43" s="27"/>
      <c r="R43" s="27"/>
      <c r="S43" s="27"/>
      <c r="T43" s="27"/>
      <c r="U43" s="23"/>
      <c r="V43" s="23"/>
      <c r="W43" s="42"/>
      <c r="X43" s="42"/>
      <c r="Y43" s="42"/>
      <c r="Z43" s="42"/>
      <c r="AA43" s="17"/>
      <c r="AB43" s="17"/>
      <c r="AC43" s="19"/>
      <c r="AD43" s="19"/>
      <c r="AE43" s="25"/>
      <c r="AF43" s="25"/>
      <c r="AG43" s="27"/>
      <c r="AH43" s="27"/>
    </row>
    <row r="44" spans="1:34" ht="15" customHeight="1" x14ac:dyDescent="0.25">
      <c r="A44" s="5"/>
      <c r="B44" s="14" t="s">
        <v>8</v>
      </c>
      <c r="C44" s="15" t="s">
        <v>48</v>
      </c>
      <c r="D44" s="15">
        <v>6</v>
      </c>
      <c r="E44" s="34" t="s">
        <v>61</v>
      </c>
      <c r="F44" s="34">
        <f>30*D44</f>
        <v>180</v>
      </c>
      <c r="G44" s="36"/>
      <c r="H44" s="36"/>
      <c r="I44" s="38"/>
      <c r="J44" s="38"/>
      <c r="K44" s="40"/>
      <c r="L44" s="40"/>
      <c r="M44" s="40"/>
      <c r="N44" s="40"/>
      <c r="O44" s="25"/>
      <c r="P44" s="25"/>
      <c r="Q44" s="27"/>
      <c r="R44" s="27"/>
      <c r="S44" s="27"/>
      <c r="T44" s="27"/>
      <c r="U44" s="23"/>
      <c r="V44" s="23"/>
      <c r="W44" s="42"/>
      <c r="X44" s="42"/>
      <c r="Y44" s="42"/>
      <c r="Z44" s="42"/>
      <c r="AA44" s="17"/>
      <c r="AB44" s="17"/>
      <c r="AC44" s="19"/>
      <c r="AD44" s="19"/>
      <c r="AE44" s="25"/>
      <c r="AF44" s="25"/>
      <c r="AG44" s="27"/>
      <c r="AH44" s="27"/>
    </row>
    <row r="45" spans="1:34" ht="15" customHeight="1" x14ac:dyDescent="0.25">
      <c r="A45" s="6"/>
      <c r="B45" s="31"/>
      <c r="C45" s="6"/>
      <c r="D45" s="44">
        <f>SUM(D42:D44)</f>
        <v>17</v>
      </c>
      <c r="E45" s="34"/>
      <c r="F45" s="44">
        <f>SUM(F42:F44)</f>
        <v>690</v>
      </c>
      <c r="G45" s="36"/>
      <c r="H45" s="36"/>
      <c r="I45" s="38"/>
      <c r="J45" s="38"/>
      <c r="K45" s="40"/>
      <c r="L45" s="40"/>
      <c r="M45" s="40"/>
      <c r="N45" s="40"/>
      <c r="O45" s="25"/>
      <c r="P45" s="25"/>
      <c r="Q45" s="27"/>
      <c r="R45" s="27"/>
      <c r="S45" s="27"/>
      <c r="T45" s="27"/>
      <c r="U45" s="23"/>
      <c r="V45" s="23"/>
      <c r="W45" s="42"/>
      <c r="X45" s="42"/>
      <c r="Y45" s="42"/>
      <c r="Z45" s="42"/>
      <c r="AA45" s="17"/>
      <c r="AB45" s="17"/>
      <c r="AC45" s="19"/>
      <c r="AD45" s="19"/>
      <c r="AE45" s="25"/>
      <c r="AF45" s="25"/>
      <c r="AG45" s="27"/>
      <c r="AH45" s="27"/>
    </row>
    <row r="46" spans="1:34" ht="15" customHeight="1" x14ac:dyDescent="0.25">
      <c r="A46" s="5"/>
      <c r="B46" s="5" t="s">
        <v>46</v>
      </c>
      <c r="C46" s="15" t="s">
        <v>52</v>
      </c>
      <c r="D46" s="15">
        <v>2</v>
      </c>
      <c r="E46" s="34" t="s">
        <v>59</v>
      </c>
      <c r="F46" s="34">
        <f>45*D46</f>
        <v>90</v>
      </c>
      <c r="G46" s="36" t="s">
        <v>62</v>
      </c>
      <c r="H46" s="36">
        <f>30*D46</f>
        <v>60</v>
      </c>
      <c r="I46" s="38" t="s">
        <v>63</v>
      </c>
      <c r="J46" s="38">
        <f>45*D46</f>
        <v>90</v>
      </c>
      <c r="K46" s="40"/>
      <c r="L46" s="40"/>
      <c r="M46" s="40"/>
      <c r="N46" s="40"/>
      <c r="O46" s="25" t="s">
        <v>88</v>
      </c>
      <c r="P46" s="25">
        <f>45*D46</f>
        <v>90</v>
      </c>
      <c r="Q46" s="27"/>
      <c r="R46" s="27"/>
      <c r="S46" s="27"/>
      <c r="T46" s="27"/>
      <c r="U46" s="23" t="s">
        <v>83</v>
      </c>
      <c r="V46" s="23">
        <f>30*D46</f>
        <v>60</v>
      </c>
      <c r="W46" s="41"/>
      <c r="X46" s="41"/>
      <c r="Y46" s="41"/>
      <c r="Z46" s="41"/>
      <c r="AA46" s="17"/>
      <c r="AB46" s="17"/>
      <c r="AC46" s="19"/>
      <c r="AD46" s="19"/>
      <c r="AE46" s="25" t="s">
        <v>58</v>
      </c>
      <c r="AF46" s="25">
        <f t="shared" ref="AF46:AF51" si="9">30*D46</f>
        <v>60</v>
      </c>
      <c r="AG46" s="27" t="s">
        <v>91</v>
      </c>
      <c r="AH46" s="27">
        <f t="shared" ref="AH46:AH51" si="10">30*D46</f>
        <v>60</v>
      </c>
    </row>
    <row r="47" spans="1:34" ht="15" customHeight="1" x14ac:dyDescent="0.25">
      <c r="A47" s="5"/>
      <c r="B47" s="5" t="s">
        <v>47</v>
      </c>
      <c r="C47" s="15" t="s">
        <v>53</v>
      </c>
      <c r="D47" s="15">
        <v>9</v>
      </c>
      <c r="E47" s="34"/>
      <c r="F47" s="34"/>
      <c r="G47" s="36" t="s">
        <v>59</v>
      </c>
      <c r="H47" s="36">
        <f>45*D47</f>
        <v>405</v>
      </c>
      <c r="I47" s="38" t="s">
        <v>63</v>
      </c>
      <c r="J47" s="38">
        <f>45*D47</f>
        <v>405</v>
      </c>
      <c r="K47" s="40" t="s">
        <v>71</v>
      </c>
      <c r="L47" s="40">
        <f>30*D47</f>
        <v>270</v>
      </c>
      <c r="M47" s="40" t="s">
        <v>90</v>
      </c>
      <c r="N47" s="40">
        <f>30*D47</f>
        <v>270</v>
      </c>
      <c r="O47" s="25" t="s">
        <v>88</v>
      </c>
      <c r="P47" s="25">
        <f>45*D47</f>
        <v>405</v>
      </c>
      <c r="Q47" s="27"/>
      <c r="R47" s="27"/>
      <c r="S47" s="27"/>
      <c r="T47" s="27"/>
      <c r="U47" s="23"/>
      <c r="V47" s="23"/>
      <c r="W47" s="42"/>
      <c r="X47" s="42"/>
      <c r="Y47" s="42" t="s">
        <v>83</v>
      </c>
      <c r="Z47" s="42">
        <f>30*D47</f>
        <v>270</v>
      </c>
      <c r="AA47" s="17"/>
      <c r="AB47" s="17"/>
      <c r="AC47" s="19"/>
      <c r="AD47" s="19"/>
      <c r="AE47" s="25" t="s">
        <v>58</v>
      </c>
      <c r="AF47" s="25">
        <f t="shared" si="9"/>
        <v>270</v>
      </c>
      <c r="AG47" s="27" t="s">
        <v>91</v>
      </c>
      <c r="AH47" s="27">
        <f t="shared" si="10"/>
        <v>270</v>
      </c>
    </row>
    <row r="48" spans="1:34" ht="15" customHeight="1" x14ac:dyDescent="0.25">
      <c r="A48" s="5"/>
      <c r="B48" s="14" t="s">
        <v>8</v>
      </c>
      <c r="C48" s="15" t="s">
        <v>54</v>
      </c>
      <c r="D48" s="15">
        <v>13</v>
      </c>
      <c r="E48" s="34" t="s">
        <v>59</v>
      </c>
      <c r="F48" s="34">
        <f>45*D48</f>
        <v>585</v>
      </c>
      <c r="G48" s="36" t="s">
        <v>62</v>
      </c>
      <c r="H48" s="36">
        <f>30*D48</f>
        <v>390</v>
      </c>
      <c r="I48" s="38"/>
      <c r="J48" s="38"/>
      <c r="K48" s="40"/>
      <c r="L48" s="40"/>
      <c r="M48" s="40"/>
      <c r="N48" s="40"/>
      <c r="O48" s="25"/>
      <c r="P48" s="25"/>
      <c r="Q48" s="27" t="s">
        <v>88</v>
      </c>
      <c r="R48" s="27">
        <f>45*D48</f>
        <v>585</v>
      </c>
      <c r="S48" s="27"/>
      <c r="T48" s="27"/>
      <c r="U48" s="23"/>
      <c r="V48" s="23"/>
      <c r="W48" s="42"/>
      <c r="X48" s="42"/>
      <c r="Y48" s="42" t="s">
        <v>83</v>
      </c>
      <c r="Z48" s="42">
        <f>30*D48</f>
        <v>390</v>
      </c>
      <c r="AA48" s="17"/>
      <c r="AB48" s="17"/>
      <c r="AC48" s="19"/>
      <c r="AD48" s="19"/>
      <c r="AE48" s="25" t="s">
        <v>58</v>
      </c>
      <c r="AF48" s="25">
        <f t="shared" si="9"/>
        <v>390</v>
      </c>
      <c r="AG48" s="27" t="s">
        <v>91</v>
      </c>
      <c r="AH48" s="27">
        <f t="shared" si="10"/>
        <v>390</v>
      </c>
    </row>
    <row r="49" spans="1:35" ht="15" customHeight="1" x14ac:dyDescent="0.25">
      <c r="A49" s="5"/>
      <c r="B49" s="14" t="s">
        <v>32</v>
      </c>
      <c r="C49" s="15" t="s">
        <v>57</v>
      </c>
      <c r="D49" s="15">
        <v>4</v>
      </c>
      <c r="E49" s="34"/>
      <c r="F49" s="34"/>
      <c r="G49" s="36" t="s">
        <v>59</v>
      </c>
      <c r="H49" s="36">
        <f>45*D49</f>
        <v>180</v>
      </c>
      <c r="I49" s="38" t="s">
        <v>63</v>
      </c>
      <c r="J49" s="38">
        <f>45*D49</f>
        <v>180</v>
      </c>
      <c r="K49" s="40" t="s">
        <v>71</v>
      </c>
      <c r="L49" s="40">
        <f>30*D49</f>
        <v>120</v>
      </c>
      <c r="M49" s="40" t="s">
        <v>90</v>
      </c>
      <c r="N49" s="40">
        <f>30*D49</f>
        <v>120</v>
      </c>
      <c r="O49" s="25" t="s">
        <v>88</v>
      </c>
      <c r="P49" s="25">
        <f>45*D49</f>
        <v>180</v>
      </c>
      <c r="Q49" s="27"/>
      <c r="R49" s="27"/>
      <c r="S49" s="27"/>
      <c r="T49" s="27"/>
      <c r="U49" s="23" t="s">
        <v>83</v>
      </c>
      <c r="V49" s="23">
        <f>30*D49</f>
        <v>120</v>
      </c>
      <c r="W49" s="42"/>
      <c r="X49" s="42"/>
      <c r="Y49" s="42"/>
      <c r="Z49" s="42"/>
      <c r="AA49" s="17"/>
      <c r="AB49" s="17"/>
      <c r="AC49" s="19"/>
      <c r="AD49" s="19"/>
      <c r="AE49" s="25" t="s">
        <v>58</v>
      </c>
      <c r="AF49" s="25">
        <f t="shared" si="9"/>
        <v>120</v>
      </c>
      <c r="AG49" s="27" t="s">
        <v>91</v>
      </c>
      <c r="AH49" s="27">
        <f t="shared" si="10"/>
        <v>120</v>
      </c>
    </row>
    <row r="50" spans="1:35" ht="15" customHeight="1" x14ac:dyDescent="0.25">
      <c r="A50" s="5"/>
      <c r="B50" s="14" t="s">
        <v>33</v>
      </c>
      <c r="C50" s="15" t="s">
        <v>55</v>
      </c>
      <c r="D50" s="15">
        <v>9</v>
      </c>
      <c r="E50" s="34" t="s">
        <v>59</v>
      </c>
      <c r="F50" s="34">
        <f>45*D50</f>
        <v>405</v>
      </c>
      <c r="G50" s="36" t="s">
        <v>62</v>
      </c>
      <c r="H50" s="36">
        <f>30*D50</f>
        <v>270</v>
      </c>
      <c r="I50" s="38" t="s">
        <v>63</v>
      </c>
      <c r="J50" s="38">
        <f>45*D50</f>
        <v>405</v>
      </c>
      <c r="K50" s="40"/>
      <c r="L50" s="40"/>
      <c r="M50" s="40"/>
      <c r="N50" s="40"/>
      <c r="O50" s="25"/>
      <c r="P50" s="25"/>
      <c r="Q50" s="27" t="s">
        <v>88</v>
      </c>
      <c r="R50" s="27">
        <f>45*D50</f>
        <v>405</v>
      </c>
      <c r="S50" s="27"/>
      <c r="T50" s="27"/>
      <c r="U50" s="23"/>
      <c r="V50" s="23"/>
      <c r="W50" s="42" t="s">
        <v>95</v>
      </c>
      <c r="X50" s="42">
        <f>30*3</f>
        <v>90</v>
      </c>
      <c r="Y50" s="42" t="s">
        <v>83</v>
      </c>
      <c r="Z50" s="42">
        <f>30*D50</f>
        <v>270</v>
      </c>
      <c r="AA50" s="17"/>
      <c r="AB50" s="17"/>
      <c r="AC50" s="19"/>
      <c r="AD50" s="19"/>
      <c r="AE50" s="25" t="s">
        <v>58</v>
      </c>
      <c r="AF50" s="25">
        <f t="shared" si="9"/>
        <v>270</v>
      </c>
      <c r="AG50" s="27" t="s">
        <v>91</v>
      </c>
      <c r="AH50" s="27">
        <f t="shared" si="10"/>
        <v>270</v>
      </c>
    </row>
    <row r="51" spans="1:35" ht="15" customHeight="1" x14ac:dyDescent="0.25">
      <c r="A51" s="5"/>
      <c r="B51" s="14" t="s">
        <v>28</v>
      </c>
      <c r="C51" s="15" t="s">
        <v>56</v>
      </c>
      <c r="D51" s="15">
        <v>6</v>
      </c>
      <c r="E51" s="34" t="s">
        <v>59</v>
      </c>
      <c r="F51" s="34">
        <f>45*D51</f>
        <v>270</v>
      </c>
      <c r="G51" s="36" t="s">
        <v>62</v>
      </c>
      <c r="H51" s="36">
        <f>30*D51</f>
        <v>180</v>
      </c>
      <c r="I51" s="38" t="s">
        <v>63</v>
      </c>
      <c r="J51" s="38">
        <f>45*D51</f>
        <v>270</v>
      </c>
      <c r="K51" s="40"/>
      <c r="L51" s="40"/>
      <c r="M51" s="40"/>
      <c r="N51" s="40"/>
      <c r="O51" s="25"/>
      <c r="P51" s="25"/>
      <c r="Q51" s="27" t="s">
        <v>88</v>
      </c>
      <c r="R51" s="27">
        <f>45*D51</f>
        <v>270</v>
      </c>
      <c r="S51" s="27"/>
      <c r="T51" s="27"/>
      <c r="U51" s="23"/>
      <c r="V51" s="23"/>
      <c r="W51" s="42"/>
      <c r="X51" s="42"/>
      <c r="Y51" s="42"/>
      <c r="Z51" s="42"/>
      <c r="AA51" s="17"/>
      <c r="AB51" s="17"/>
      <c r="AC51" s="19"/>
      <c r="AD51" s="19"/>
      <c r="AE51" s="25" t="s">
        <v>58</v>
      </c>
      <c r="AF51" s="25">
        <f t="shared" si="9"/>
        <v>180</v>
      </c>
      <c r="AG51" s="27" t="s">
        <v>91</v>
      </c>
      <c r="AH51" s="27">
        <f t="shared" si="10"/>
        <v>180</v>
      </c>
    </row>
    <row r="52" spans="1:35" ht="15" customHeight="1" x14ac:dyDescent="0.25">
      <c r="A52" s="6"/>
      <c r="B52" s="31"/>
      <c r="C52" s="6"/>
      <c r="D52" s="44">
        <f>SUM(D46:D51)</f>
        <v>43</v>
      </c>
      <c r="E52" s="34"/>
      <c r="F52" s="30">
        <f>SUM(F46:F51)</f>
        <v>1350</v>
      </c>
      <c r="G52" s="36"/>
      <c r="H52" s="30">
        <f>SUM(H46:H51)</f>
        <v>1485</v>
      </c>
      <c r="I52" s="38"/>
      <c r="J52" s="30">
        <f>SUM(J46:J51)</f>
        <v>1350</v>
      </c>
      <c r="K52" s="40"/>
      <c r="L52" s="30">
        <f>SUM(L46:L51)</f>
        <v>390</v>
      </c>
      <c r="M52" s="40"/>
      <c r="N52" s="30">
        <f>SUM(N46:N51)</f>
        <v>390</v>
      </c>
      <c r="O52" s="25"/>
      <c r="P52" s="30">
        <f>SUM(P46:P51)</f>
        <v>675</v>
      </c>
      <c r="Q52" s="27"/>
      <c r="R52" s="30">
        <f>SUM(R46:R51)</f>
        <v>1260</v>
      </c>
      <c r="S52" s="27"/>
      <c r="T52" s="27"/>
      <c r="U52" s="23"/>
      <c r="V52" s="30">
        <f>SUM(V46:V51)</f>
        <v>180</v>
      </c>
      <c r="W52" s="42"/>
      <c r="X52" s="30">
        <f>SUM(X46:X51)</f>
        <v>90</v>
      </c>
      <c r="Y52" s="42"/>
      <c r="Z52" s="30">
        <f>SUM(Z46:Z51)</f>
        <v>930</v>
      </c>
      <c r="AA52" s="17"/>
      <c r="AB52" s="17"/>
      <c r="AC52" s="19"/>
      <c r="AD52" s="19"/>
      <c r="AE52" s="25"/>
      <c r="AF52" s="30">
        <f>SUM(AF46:AF51)</f>
        <v>1290</v>
      </c>
      <c r="AG52" s="27"/>
      <c r="AH52" s="30">
        <f>SUM(AH46:AH51)</f>
        <v>1290</v>
      </c>
    </row>
    <row r="53" spans="1:35" ht="15" customHeight="1" x14ac:dyDescent="0.25">
      <c r="A53" s="5"/>
      <c r="B53" s="5"/>
      <c r="C53" s="15" t="s">
        <v>51</v>
      </c>
      <c r="D53" s="15">
        <v>1</v>
      </c>
      <c r="E53" s="34"/>
      <c r="F53" s="34"/>
      <c r="G53" s="36"/>
      <c r="H53" s="36"/>
      <c r="I53" s="38" t="s">
        <v>71</v>
      </c>
      <c r="J53" s="38">
        <v>30</v>
      </c>
      <c r="K53" s="40"/>
      <c r="L53" s="40"/>
      <c r="M53" s="40"/>
      <c r="N53" s="40"/>
      <c r="O53" s="25"/>
      <c r="P53" s="25"/>
      <c r="Q53" s="27"/>
      <c r="R53" s="27"/>
      <c r="S53" s="27"/>
      <c r="T53" s="27"/>
      <c r="U53" s="23"/>
      <c r="V53" s="23"/>
      <c r="W53" s="42"/>
      <c r="X53" s="42"/>
      <c r="Y53" s="42"/>
      <c r="Z53" s="42"/>
      <c r="AA53" s="17"/>
      <c r="AB53" s="17"/>
      <c r="AC53" s="19"/>
      <c r="AD53" s="19"/>
      <c r="AE53" s="25"/>
      <c r="AF53" s="25"/>
      <c r="AG53" s="27"/>
      <c r="AH53" s="27"/>
    </row>
    <row r="54" spans="1:35" ht="15" customHeight="1" x14ac:dyDescent="0.25">
      <c r="A54" s="5"/>
      <c r="B54" s="5"/>
      <c r="C54" s="5" t="s">
        <v>100</v>
      </c>
      <c r="D54" s="5">
        <v>1</v>
      </c>
      <c r="E54" s="34"/>
      <c r="F54" s="34"/>
      <c r="G54" s="36"/>
      <c r="H54" s="36"/>
      <c r="I54" s="38" t="s">
        <v>102</v>
      </c>
      <c r="J54" s="38">
        <v>30</v>
      </c>
      <c r="K54" s="40"/>
      <c r="L54" s="40"/>
      <c r="M54" s="40"/>
      <c r="N54" s="40"/>
      <c r="O54" s="25"/>
      <c r="P54" s="25"/>
      <c r="Q54" s="27"/>
      <c r="R54" s="27"/>
      <c r="S54" s="27"/>
      <c r="T54" s="27"/>
      <c r="U54" s="23"/>
      <c r="V54" s="23"/>
      <c r="W54" s="42"/>
      <c r="X54" s="42"/>
      <c r="Y54" s="42"/>
      <c r="Z54" s="42"/>
      <c r="AA54" s="17"/>
      <c r="AB54" s="17"/>
      <c r="AC54" s="19"/>
      <c r="AD54" s="19"/>
      <c r="AE54" s="25"/>
      <c r="AF54" s="25"/>
      <c r="AG54" s="27"/>
      <c r="AH54" s="27"/>
    </row>
    <row r="55" spans="1:35" ht="15" customHeight="1" x14ac:dyDescent="0.25">
      <c r="A55" s="2"/>
      <c r="B55" s="2"/>
      <c r="C55" s="2"/>
      <c r="D55" s="45">
        <f>SUM(D53:D54)</f>
        <v>2</v>
      </c>
      <c r="E55" s="33"/>
      <c r="F55" s="34"/>
      <c r="G55" s="36"/>
      <c r="H55" s="36"/>
      <c r="I55" s="38"/>
      <c r="J55" s="46">
        <f>SUM(J53:J54)</f>
        <v>60</v>
      </c>
      <c r="K55" s="40"/>
      <c r="L55" s="40"/>
      <c r="M55" s="40"/>
      <c r="N55" s="40"/>
      <c r="O55" s="25"/>
      <c r="P55" s="25"/>
      <c r="Q55" s="27"/>
      <c r="R55" s="27"/>
      <c r="S55" s="27"/>
      <c r="T55" s="27"/>
      <c r="U55" s="23"/>
      <c r="V55" s="23"/>
      <c r="W55" s="42"/>
      <c r="X55" s="42"/>
      <c r="Y55" s="42"/>
      <c r="Z55" s="42"/>
      <c r="AA55" s="17"/>
      <c r="AB55" s="17"/>
      <c r="AC55" s="19"/>
      <c r="AD55" s="19"/>
      <c r="AE55" s="25"/>
      <c r="AF55" s="25"/>
      <c r="AG55" s="27"/>
      <c r="AH55" s="27"/>
    </row>
    <row r="56" spans="1:35" ht="15" customHeight="1" x14ac:dyDescent="0.25">
      <c r="A56" s="1" t="s">
        <v>92</v>
      </c>
      <c r="E56" s="3" t="s">
        <v>104</v>
      </c>
      <c r="F56" s="15">
        <f>SUM(F7,F11,H7,H11,F31,H31,F35,F39,F45,F52,H52)</f>
        <v>4905</v>
      </c>
      <c r="G56" s="15"/>
      <c r="H56" s="15"/>
      <c r="I56" s="15">
        <f>SUM(L52,J52,J55,J20,L20,J26,L26,J11,L11,J7,L7,N52)</f>
        <v>6465</v>
      </c>
      <c r="J56" s="15"/>
      <c r="K56" s="15"/>
      <c r="L56" s="15"/>
      <c r="M56" s="47"/>
      <c r="N56" s="15"/>
      <c r="O56" s="15"/>
      <c r="P56" s="15">
        <f>SUM(P7,P11,P20,P26,P52,R7,R11,R20,R26,R52,T7,T11,T20,T26,T52)</f>
        <v>4695</v>
      </c>
      <c r="Q56" s="15"/>
      <c r="R56" s="15">
        <f>SUM(R7,R11,R20,R26,R52,T7,T11,T20,T26,T52,P7,P11,P20,P26,P52)</f>
        <v>4695</v>
      </c>
      <c r="S56" s="15"/>
      <c r="T56" s="15"/>
      <c r="U56" s="15"/>
      <c r="V56" s="15"/>
      <c r="W56" s="15">
        <f>SUM(V7,V11,V20,V26,V52,X7,X11,X20,X26,X52,Z7,Z11,Z20,Z26,Z52)</f>
        <v>3960</v>
      </c>
      <c r="X56" s="15"/>
      <c r="Y56" s="15"/>
      <c r="Z56" s="15"/>
      <c r="AA56" s="15"/>
      <c r="AB56" s="15"/>
      <c r="AC56" s="15">
        <f>SUM(AB7,AB11,AB20,AB26,AB52,AD7,AD11,AD20,AD26,AD52)</f>
        <v>2040</v>
      </c>
      <c r="AD56" s="15"/>
      <c r="AE56" s="15"/>
      <c r="AF56" s="15"/>
      <c r="AG56" s="15">
        <f>SUM(AF7,AF11,AF20,AF26,AF52,AH7,AH11,AH20,AH26,AH52)</f>
        <v>3180</v>
      </c>
      <c r="AH56" s="15"/>
      <c r="AI56" s="1">
        <f>SUM(F56:AG56)</f>
        <v>29940</v>
      </c>
    </row>
    <row r="57" spans="1:35" ht="15" customHeight="1" x14ac:dyDescent="0.25">
      <c r="A57" s="1" t="s">
        <v>105</v>
      </c>
      <c r="F57" s="48">
        <f>F56/13/30</f>
        <v>12.576923076923077</v>
      </c>
      <c r="I57" s="48">
        <f>I56/7/30</f>
        <v>30.785714285714285</v>
      </c>
      <c r="P57" s="48">
        <f>P56/5/30</f>
        <v>31.3</v>
      </c>
      <c r="R57" s="48">
        <f>R56/5/30</f>
        <v>31.3</v>
      </c>
      <c r="W57" s="48">
        <f>ROUND((W56/7/30),1)</f>
        <v>18.899999999999999</v>
      </c>
      <c r="AC57" s="1">
        <f>AC56/30</f>
        <v>68</v>
      </c>
      <c r="AG57" s="1">
        <f>ROUND((AG56/30/6),1)</f>
        <v>17.7</v>
      </c>
    </row>
    <row r="59" spans="1:35" ht="15" customHeight="1" x14ac:dyDescent="0.25">
      <c r="E59" s="1" t="s">
        <v>98</v>
      </c>
      <c r="F59" s="1">
        <f>SUM(F52,F45,F39,F35,F31,F11,F7)</f>
        <v>2880</v>
      </c>
      <c r="J59" s="1">
        <f>SUM(J52,J45,J39,J35,J31,J11,J7)</f>
        <v>1920</v>
      </c>
      <c r="P59" s="1">
        <f>SUM(P52,P45,P39,P35,P31,P11,P7)</f>
        <v>1035</v>
      </c>
      <c r="R59" s="1">
        <f>SUM(R52,R45,R39,R35,R31,R11,R7)</f>
        <v>1620</v>
      </c>
      <c r="V59" s="1">
        <f>SUM(V52,V45,V39,V35,V31,V11,V7,X59)</f>
        <v>630</v>
      </c>
      <c r="X59" s="1">
        <f>SUM(X52,X45,X39,X35,X31,X11,X7)</f>
        <v>90</v>
      </c>
      <c r="AF59" s="1">
        <f>SUM(AF52,AF45,AF39,AF35,AF31,AF11,AF7)</f>
        <v>1590</v>
      </c>
      <c r="AI59" s="1">
        <f>SUM(F59:AF59)</f>
        <v>9765</v>
      </c>
    </row>
    <row r="65" spans="3:3" ht="15" customHeight="1" x14ac:dyDescent="0.25">
      <c r="C65" s="3"/>
    </row>
    <row r="66" spans="3:3" ht="15" customHeight="1" x14ac:dyDescent="0.25">
      <c r="C66" s="3"/>
    </row>
    <row r="67" spans="3:3" ht="15" customHeight="1" x14ac:dyDescent="0.25">
      <c r="C67" s="3"/>
    </row>
    <row r="68" spans="3:3" ht="15" customHeight="1" x14ac:dyDescent="0.25">
      <c r="C68" s="3"/>
    </row>
  </sheetData>
  <mergeCells count="3">
    <mergeCell ref="A3:B3"/>
    <mergeCell ref="A32:B32"/>
    <mergeCell ref="A36:B36"/>
  </mergeCells>
  <pageMargins left="0.2" right="0.2" top="0.2" bottom="0.2" header="0" footer="0"/>
  <pageSetup paperSize="9" scale="7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2016-09-12T11:24:10Z</cp:lastPrinted>
  <dcterms:created xsi:type="dcterms:W3CDTF">2016-09-12T04:53:36Z</dcterms:created>
  <dcterms:modified xsi:type="dcterms:W3CDTF">2016-10-04T07:28:55Z</dcterms:modified>
</cp:coreProperties>
</file>